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minimized="1"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F9" i="7"/>
  <c r="J9" i="7"/>
  <c r="O9" i="7"/>
  <c r="E10" i="7"/>
  <c r="J10" i="7" s="1"/>
  <c r="F10" i="7"/>
  <c r="O10" i="7"/>
  <c r="E5" i="7"/>
  <c r="J5" i="7" s="1"/>
  <c r="F5" i="7"/>
  <c r="O5" i="7"/>
  <c r="E6" i="7"/>
  <c r="J6" i="7" s="1"/>
  <c r="F6" i="7"/>
  <c r="O6" i="7"/>
  <c r="O78" i="7"/>
  <c r="O79" i="7"/>
  <c r="O80" i="7"/>
  <c r="O81" i="7"/>
  <c r="F79" i="7"/>
  <c r="F80" i="7"/>
  <c r="F81" i="7"/>
  <c r="E76" i="7"/>
  <c r="E77" i="7"/>
  <c r="E78" i="7"/>
  <c r="E79" i="7"/>
  <c r="J79" i="7" s="1"/>
  <c r="E80" i="7"/>
  <c r="J80" i="7" s="1"/>
  <c r="E81" i="7"/>
  <c r="J81" i="7" s="1"/>
  <c r="E82" i="7"/>
  <c r="E83" i="7"/>
  <c r="E9" i="3"/>
  <c r="F9" i="3"/>
  <c r="J9" i="3"/>
  <c r="O9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F68" i="3"/>
  <c r="F69" i="3"/>
  <c r="F70" i="3"/>
  <c r="J70" i="3"/>
  <c r="F71" i="3"/>
  <c r="F72" i="3"/>
  <c r="F73" i="3"/>
  <c r="F74" i="3"/>
  <c r="F75" i="3"/>
  <c r="F76" i="3"/>
  <c r="F77" i="3"/>
  <c r="F78" i="3"/>
  <c r="F79" i="3"/>
  <c r="E67" i="3"/>
  <c r="E68" i="3"/>
  <c r="J68" i="3" s="1"/>
  <c r="E69" i="3"/>
  <c r="J69" i="3" s="1"/>
  <c r="E70" i="3"/>
  <c r="E71" i="3"/>
  <c r="J71" i="3" s="1"/>
  <c r="E72" i="3"/>
  <c r="J72" i="3" s="1"/>
  <c r="E73" i="3"/>
  <c r="J73" i="3" s="1"/>
  <c r="E74" i="3"/>
  <c r="J74" i="3" s="1"/>
  <c r="E75" i="3"/>
  <c r="J75" i="3" s="1"/>
  <c r="E76" i="3"/>
  <c r="J76" i="3" s="1"/>
  <c r="E77" i="3"/>
  <c r="J77" i="3" s="1"/>
  <c r="E78" i="3"/>
  <c r="J78" i="3" s="1"/>
  <c r="E79" i="3"/>
  <c r="J79" i="3" s="1"/>
  <c r="E80" i="3"/>
  <c r="E85" i="7" l="1"/>
  <c r="J85" i="7" s="1"/>
  <c r="F85" i="7"/>
  <c r="O85" i="7"/>
  <c r="E86" i="7"/>
  <c r="J86" i="7" s="1"/>
  <c r="F86" i="7"/>
  <c r="O86" i="7"/>
  <c r="E16" i="7"/>
  <c r="J16" i="7" s="1"/>
  <c r="F16" i="7"/>
  <c r="O16" i="7"/>
  <c r="O77" i="7"/>
  <c r="O82" i="7"/>
  <c r="O83" i="7"/>
  <c r="E74" i="7"/>
  <c r="E75" i="7"/>
  <c r="J77" i="7"/>
  <c r="J78" i="7"/>
  <c r="J82" i="7"/>
  <c r="J83" i="7"/>
  <c r="E84" i="7"/>
  <c r="F74" i="7"/>
  <c r="F75" i="7"/>
  <c r="F76" i="7"/>
  <c r="F77" i="7"/>
  <c r="F78" i="7"/>
  <c r="F82" i="7"/>
  <c r="F83" i="7"/>
  <c r="O73" i="7" l="1"/>
  <c r="O74" i="7"/>
  <c r="O75" i="7"/>
  <c r="O76" i="7"/>
  <c r="O84" i="7"/>
  <c r="F70" i="7"/>
  <c r="F71" i="7"/>
  <c r="F72" i="7"/>
  <c r="F73" i="7"/>
  <c r="F84" i="7"/>
  <c r="E73" i="7"/>
  <c r="J73" i="7" s="1"/>
  <c r="J74" i="7"/>
  <c r="J75" i="7"/>
  <c r="J76" i="7"/>
  <c r="J84" i="7"/>
  <c r="N92" i="7"/>
  <c r="B88" i="7"/>
  <c r="O87" i="7"/>
  <c r="F87" i="7"/>
  <c r="E87" i="7"/>
  <c r="J87" i="7" s="1"/>
  <c r="O72" i="7"/>
  <c r="E72" i="7"/>
  <c r="J72" i="7" s="1"/>
  <c r="O71" i="7"/>
  <c r="E71" i="7"/>
  <c r="J71" i="7" s="1"/>
  <c r="O70" i="7"/>
  <c r="E70" i="7"/>
  <c r="J70" i="7" s="1"/>
  <c r="O69" i="7"/>
  <c r="F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B81" i="3"/>
  <c r="E88" i="7" l="1"/>
  <c r="E89" i="7"/>
  <c r="I10" i="7" l="1"/>
  <c r="I9" i="7"/>
  <c r="I5" i="7"/>
  <c r="I6" i="7"/>
  <c r="I81" i="7"/>
  <c r="I79" i="7"/>
  <c r="I80" i="7"/>
  <c r="I86" i="7"/>
  <c r="I85" i="7"/>
  <c r="I16" i="7"/>
  <c r="I82" i="7"/>
  <c r="I78" i="7"/>
  <c r="I83" i="7"/>
  <c r="I74" i="7"/>
  <c r="I75" i="7"/>
  <c r="I76" i="7"/>
  <c r="I77" i="7"/>
  <c r="I84" i="7"/>
  <c r="L92" i="7"/>
  <c r="I72" i="7"/>
  <c r="I68" i="7"/>
  <c r="I64" i="7"/>
  <c r="I60" i="7"/>
  <c r="I56" i="7"/>
  <c r="I52" i="7"/>
  <c r="I48" i="7"/>
  <c r="I44" i="7"/>
  <c r="I40" i="7"/>
  <c r="I36" i="7"/>
  <c r="I32" i="7"/>
  <c r="I26" i="7"/>
  <c r="I22" i="7"/>
  <c r="I18" i="7"/>
  <c r="I14" i="7"/>
  <c r="I2" i="7"/>
  <c r="I11" i="7"/>
  <c r="I87" i="7"/>
  <c r="I73" i="7"/>
  <c r="I69" i="7"/>
  <c r="I65" i="7"/>
  <c r="I61" i="7"/>
  <c r="I57" i="7"/>
  <c r="I53" i="7"/>
  <c r="I49" i="7"/>
  <c r="I45" i="7"/>
  <c r="I41" i="7"/>
  <c r="I37" i="7"/>
  <c r="I33" i="7"/>
  <c r="I29" i="7"/>
  <c r="I27" i="7"/>
  <c r="I23" i="7"/>
  <c r="I19" i="7"/>
  <c r="I15" i="7"/>
  <c r="G93" i="7"/>
  <c r="I70" i="7"/>
  <c r="I66" i="7"/>
  <c r="I62" i="7"/>
  <c r="I58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71" i="7"/>
  <c r="I67" i="7"/>
  <c r="I63" i="7"/>
  <c r="I59" i="7"/>
  <c r="I55" i="7"/>
  <c r="I51" i="7"/>
  <c r="I47" i="7"/>
  <c r="I43" i="7"/>
  <c r="I39" i="7"/>
  <c r="I35" i="7"/>
  <c r="I31" i="7"/>
  <c r="I28" i="7"/>
  <c r="I25" i="7"/>
  <c r="G92" i="7"/>
  <c r="I20" i="7"/>
  <c r="I17" i="7"/>
  <c r="I7" i="7"/>
  <c r="G96" i="7"/>
  <c r="G99" i="7"/>
  <c r="G103" i="7" s="1"/>
  <c r="J92" i="7"/>
  <c r="K92" i="7" s="1"/>
  <c r="G97" i="7"/>
  <c r="G10" i="7" l="1"/>
  <c r="G9" i="7"/>
  <c r="H10" i="7"/>
  <c r="H9" i="7"/>
  <c r="G5" i="7"/>
  <c r="G6" i="7"/>
  <c r="H6" i="7"/>
  <c r="H5" i="7"/>
  <c r="G80" i="7"/>
  <c r="G81" i="7"/>
  <c r="G79" i="7"/>
  <c r="H81" i="7"/>
  <c r="H80" i="7"/>
  <c r="H79" i="7"/>
  <c r="G85" i="7"/>
  <c r="G86" i="7"/>
  <c r="H86" i="7"/>
  <c r="H85" i="7"/>
  <c r="G16" i="7"/>
  <c r="H16" i="7"/>
  <c r="G78" i="7"/>
  <c r="G83" i="7"/>
  <c r="G82" i="7"/>
  <c r="H78" i="7"/>
  <c r="H83" i="7"/>
  <c r="H82" i="7"/>
  <c r="H75" i="7"/>
  <c r="H76" i="7"/>
  <c r="H73" i="7"/>
  <c r="H77" i="7"/>
  <c r="H84" i="7"/>
  <c r="H74" i="7"/>
  <c r="G75" i="7"/>
  <c r="G72" i="7"/>
  <c r="G76" i="7"/>
  <c r="G73" i="7"/>
  <c r="G77" i="7"/>
  <c r="G84" i="7"/>
  <c r="G74" i="7"/>
  <c r="G107" i="7"/>
  <c r="H71" i="7"/>
  <c r="H67" i="7"/>
  <c r="H63" i="7"/>
  <c r="H59" i="7"/>
  <c r="H55" i="7"/>
  <c r="H51" i="7"/>
  <c r="H47" i="7"/>
  <c r="H43" i="7"/>
  <c r="H39" i="7"/>
  <c r="H35" i="7"/>
  <c r="H31" i="7"/>
  <c r="H28" i="7"/>
  <c r="H25" i="7"/>
  <c r="H21" i="7"/>
  <c r="H17" i="7"/>
  <c r="H13" i="7"/>
  <c r="H72" i="7"/>
  <c r="H68" i="7"/>
  <c r="H64" i="7"/>
  <c r="H60" i="7"/>
  <c r="H56" i="7"/>
  <c r="H52" i="7"/>
  <c r="H48" i="7"/>
  <c r="H44" i="7"/>
  <c r="H40" i="7"/>
  <c r="H36" i="7"/>
  <c r="H32" i="7"/>
  <c r="H26" i="7"/>
  <c r="H22" i="7"/>
  <c r="H18" i="7"/>
  <c r="H14" i="7"/>
  <c r="H87" i="7"/>
  <c r="H69" i="7"/>
  <c r="H65" i="7"/>
  <c r="H61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70" i="7"/>
  <c r="H66" i="7"/>
  <c r="H62" i="7"/>
  <c r="H58" i="7"/>
  <c r="H54" i="7"/>
  <c r="H50" i="7"/>
  <c r="H46" i="7"/>
  <c r="H42" i="7"/>
  <c r="H38" i="7"/>
  <c r="H34" i="7"/>
  <c r="H30" i="7"/>
  <c r="H24" i="7"/>
  <c r="G108" i="7"/>
  <c r="H2" i="7"/>
  <c r="H4" i="7"/>
  <c r="H12" i="7"/>
  <c r="G102" i="7"/>
  <c r="G70" i="7"/>
  <c r="G66" i="7"/>
  <c r="G62" i="7"/>
  <c r="G58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106" i="7"/>
  <c r="P95" i="7"/>
  <c r="G71" i="7"/>
  <c r="G67" i="7"/>
  <c r="G63" i="7"/>
  <c r="G59" i="7"/>
  <c r="G55" i="7"/>
  <c r="G51" i="7"/>
  <c r="G47" i="7"/>
  <c r="G43" i="7"/>
  <c r="G39" i="7"/>
  <c r="G35" i="7"/>
  <c r="G31" i="7"/>
  <c r="G28" i="7"/>
  <c r="G25" i="7"/>
  <c r="G21" i="7"/>
  <c r="G17" i="7"/>
  <c r="G105" i="7"/>
  <c r="G68" i="7"/>
  <c r="G64" i="7"/>
  <c r="G60" i="7"/>
  <c r="G56" i="7"/>
  <c r="G52" i="7"/>
  <c r="G48" i="7"/>
  <c r="G44" i="7"/>
  <c r="G40" i="7"/>
  <c r="G36" i="7"/>
  <c r="G32" i="7"/>
  <c r="G26" i="7"/>
  <c r="G2" i="7"/>
  <c r="G87" i="7"/>
  <c r="G69" i="7"/>
  <c r="G65" i="7"/>
  <c r="G61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101" i="7"/>
  <c r="O64" i="3"/>
  <c r="O80" i="3"/>
  <c r="F66" i="3"/>
  <c r="F67" i="3"/>
  <c r="E65" i="3"/>
  <c r="J65" i="3" s="1"/>
  <c r="E66" i="3"/>
  <c r="J66" i="3" s="1"/>
  <c r="J67" i="3"/>
  <c r="E2" i="3" l="1"/>
  <c r="O3" i="3"/>
  <c r="O4" i="3"/>
  <c r="O5" i="3"/>
  <c r="O6" i="3"/>
  <c r="O7" i="3"/>
  <c r="O8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F57" i="3"/>
  <c r="F58" i="3"/>
  <c r="F59" i="3"/>
  <c r="F60" i="3"/>
  <c r="F61" i="3"/>
  <c r="F62" i="3"/>
  <c r="F63" i="3"/>
  <c r="F64" i="3"/>
  <c r="F65" i="3"/>
  <c r="F80" i="3"/>
  <c r="F56" i="3"/>
  <c r="E52" i="3"/>
  <c r="E53" i="3"/>
  <c r="E54" i="3"/>
  <c r="E55" i="3"/>
  <c r="E56" i="3"/>
  <c r="J56" i="3" s="1"/>
  <c r="E57" i="3"/>
  <c r="J57" i="3" s="1"/>
  <c r="E58" i="3"/>
  <c r="J58" i="3" s="1"/>
  <c r="E59" i="3"/>
  <c r="J59" i="3" s="1"/>
  <c r="E60" i="3"/>
  <c r="J60" i="3" s="1"/>
  <c r="E61" i="3"/>
  <c r="J61" i="3" s="1"/>
  <c r="E62" i="3"/>
  <c r="J62" i="3" s="1"/>
  <c r="E63" i="3"/>
  <c r="J63" i="3" s="1"/>
  <c r="E64" i="3"/>
  <c r="J64" i="3" s="1"/>
  <c r="J80" i="3"/>
  <c r="O2" i="3" l="1"/>
  <c r="F2" i="3" l="1"/>
  <c r="E3" i="3"/>
  <c r="E4" i="3"/>
  <c r="E5" i="3"/>
  <c r="E6" i="3"/>
  <c r="E7" i="3"/>
  <c r="E8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J38" i="3" s="1"/>
  <c r="E39" i="3"/>
  <c r="J39" i="3" s="1"/>
  <c r="E40" i="3"/>
  <c r="J40" i="3" s="1"/>
  <c r="E41" i="3"/>
  <c r="J41" i="3" s="1"/>
  <c r="E42" i="3"/>
  <c r="J42" i="3" s="1"/>
  <c r="E43" i="3"/>
  <c r="J43" i="3" s="1"/>
  <c r="E44" i="3"/>
  <c r="J44" i="3" s="1"/>
  <c r="E45" i="3"/>
  <c r="E46" i="3"/>
  <c r="E47" i="3"/>
  <c r="E48" i="3"/>
  <c r="E49" i="3"/>
  <c r="E50" i="3"/>
  <c r="E51" i="3"/>
  <c r="E82" i="3" l="1"/>
  <c r="E81" i="3"/>
  <c r="I9" i="3" s="1"/>
  <c r="I68" i="3" l="1"/>
  <c r="I72" i="3"/>
  <c r="I76" i="3"/>
  <c r="I69" i="3"/>
  <c r="I73" i="3"/>
  <c r="I77" i="3"/>
  <c r="I70" i="3"/>
  <c r="I74" i="3"/>
  <c r="I78" i="3"/>
  <c r="I71" i="3"/>
  <c r="I75" i="3"/>
  <c r="I79" i="3"/>
  <c r="G92" i="3"/>
  <c r="G95" i="3" s="1"/>
  <c r="G89" i="3"/>
  <c r="G90" i="3"/>
  <c r="I66" i="3"/>
  <c r="I67" i="3"/>
  <c r="I62" i="3"/>
  <c r="I59" i="3"/>
  <c r="I63" i="3"/>
  <c r="I80" i="3"/>
  <c r="I60" i="3"/>
  <c r="I64" i="3"/>
  <c r="I61" i="3"/>
  <c r="I65" i="3"/>
  <c r="I58" i="3"/>
  <c r="I57" i="3"/>
  <c r="I56" i="3"/>
  <c r="G86" i="3"/>
  <c r="H9" i="3" s="1"/>
  <c r="G85" i="3"/>
  <c r="G9" i="3" s="1"/>
  <c r="J7" i="3"/>
  <c r="J11" i="3"/>
  <c r="J14" i="3"/>
  <c r="J15" i="3"/>
  <c r="J18" i="3"/>
  <c r="J20" i="3"/>
  <c r="J21" i="3"/>
  <c r="J22" i="3"/>
  <c r="J25" i="3"/>
  <c r="J26" i="3"/>
  <c r="J27" i="3"/>
  <c r="J29" i="3"/>
  <c r="J31" i="3"/>
  <c r="J33" i="3"/>
  <c r="J34" i="3"/>
  <c r="J36" i="3"/>
  <c r="J37" i="3"/>
  <c r="J47" i="3"/>
  <c r="J48" i="3"/>
  <c r="J51" i="3"/>
  <c r="J54" i="3"/>
  <c r="J3" i="3"/>
  <c r="J5" i="3"/>
  <c r="J6" i="3"/>
  <c r="J8" i="3"/>
  <c r="J10" i="3"/>
  <c r="J12" i="3"/>
  <c r="J13" i="3"/>
  <c r="J16" i="3"/>
  <c r="J17" i="3"/>
  <c r="J19" i="3"/>
  <c r="J23" i="3"/>
  <c r="J24" i="3"/>
  <c r="J28" i="3"/>
  <c r="J30" i="3"/>
  <c r="J32" i="3"/>
  <c r="J35" i="3"/>
  <c r="J45" i="3"/>
  <c r="J46" i="3"/>
  <c r="J49" i="3"/>
  <c r="J50" i="3"/>
  <c r="J52" i="3"/>
  <c r="J53" i="3"/>
  <c r="J55" i="3"/>
  <c r="J2" i="3"/>
  <c r="N85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8" i="3"/>
  <c r="F7" i="3"/>
  <c r="F6" i="3"/>
  <c r="F5" i="3"/>
  <c r="F4" i="3"/>
  <c r="F3" i="3"/>
  <c r="H69" i="3" l="1"/>
  <c r="H73" i="3"/>
  <c r="H77" i="3"/>
  <c r="H70" i="3"/>
  <c r="H74" i="3"/>
  <c r="H78" i="3"/>
  <c r="H71" i="3"/>
  <c r="H75" i="3"/>
  <c r="H79" i="3"/>
  <c r="H68" i="3"/>
  <c r="H72" i="3"/>
  <c r="H76" i="3"/>
  <c r="G70" i="3"/>
  <c r="G74" i="3"/>
  <c r="G78" i="3"/>
  <c r="G71" i="3"/>
  <c r="G75" i="3"/>
  <c r="G79" i="3"/>
  <c r="G68" i="3"/>
  <c r="G72" i="3"/>
  <c r="G76" i="3"/>
  <c r="G69" i="3"/>
  <c r="G73" i="3"/>
  <c r="G77" i="3"/>
  <c r="G94" i="3"/>
  <c r="G67" i="3"/>
  <c r="H67" i="3"/>
  <c r="H66" i="3"/>
  <c r="P88" i="3"/>
  <c r="H58" i="3"/>
  <c r="H62" i="3"/>
  <c r="H59" i="3"/>
  <c r="H80" i="3"/>
  <c r="H60" i="3"/>
  <c r="H64" i="3"/>
  <c r="H63" i="3"/>
  <c r="H61" i="3"/>
  <c r="H65" i="3"/>
  <c r="G57" i="3"/>
  <c r="G61" i="3"/>
  <c r="G65" i="3"/>
  <c r="G62" i="3"/>
  <c r="G66" i="3"/>
  <c r="G58" i="3"/>
  <c r="G59" i="3"/>
  <c r="G63" i="3"/>
  <c r="G80" i="3"/>
  <c r="G56" i="3"/>
  <c r="G60" i="3"/>
  <c r="G64" i="3"/>
  <c r="H56" i="3"/>
  <c r="H57" i="3"/>
  <c r="G2" i="3"/>
  <c r="G96" i="3"/>
  <c r="J4" i="3"/>
  <c r="L85" i="3" l="1"/>
  <c r="I2" i="3"/>
  <c r="I44" i="3"/>
  <c r="I41" i="3"/>
  <c r="I37" i="3"/>
  <c r="I21" i="3"/>
  <c r="I4" i="3"/>
  <c r="I55" i="3"/>
  <c r="I49" i="3"/>
  <c r="I45" i="3"/>
  <c r="I47" i="3"/>
  <c r="I43" i="3"/>
  <c r="I40" i="3"/>
  <c r="I36" i="3"/>
  <c r="I33" i="3"/>
  <c r="I29" i="3"/>
  <c r="I25" i="3"/>
  <c r="I20" i="3"/>
  <c r="I15" i="3"/>
  <c r="I12" i="3"/>
  <c r="I54" i="3"/>
  <c r="I51" i="3"/>
  <c r="I48" i="3"/>
  <c r="I34" i="3"/>
  <c r="I31" i="3"/>
  <c r="I26" i="3"/>
  <c r="I18" i="3"/>
  <c r="I7" i="3"/>
  <c r="I6" i="3"/>
  <c r="I5" i="3"/>
  <c r="I3" i="3"/>
  <c r="I52" i="3"/>
  <c r="I38" i="3"/>
  <c r="I32" i="3"/>
  <c r="I30" i="3"/>
  <c r="I27" i="3"/>
  <c r="I22" i="3"/>
  <c r="I53" i="3"/>
  <c r="I46" i="3"/>
  <c r="I39" i="3"/>
  <c r="I28" i="3"/>
  <c r="I23" i="3"/>
  <c r="I16" i="3"/>
  <c r="I13" i="3"/>
  <c r="I10" i="3"/>
  <c r="I8" i="3"/>
  <c r="I50" i="3"/>
  <c r="I42" i="3"/>
  <c r="I35" i="3"/>
  <c r="I24" i="3"/>
  <c r="I19" i="3"/>
  <c r="I17" i="3"/>
  <c r="I14" i="3"/>
  <c r="I11" i="3"/>
  <c r="J85" i="3"/>
  <c r="K85" i="3" s="1"/>
  <c r="H2" i="3" l="1"/>
  <c r="G101" i="3"/>
  <c r="G100" i="3"/>
  <c r="H33" i="3"/>
  <c r="H29" i="3"/>
  <c r="H25" i="3"/>
  <c r="H51" i="3"/>
  <c r="H41" i="3"/>
  <c r="H37" i="3"/>
  <c r="H31" i="3"/>
  <c r="H26" i="3"/>
  <c r="H21" i="3"/>
  <c r="H53" i="3"/>
  <c r="H50" i="3"/>
  <c r="H46" i="3"/>
  <c r="H42" i="3"/>
  <c r="H39" i="3"/>
  <c r="H35" i="3"/>
  <c r="H28" i="3"/>
  <c r="H24" i="3"/>
  <c r="H23" i="3"/>
  <c r="H19" i="3"/>
  <c r="H17" i="3"/>
  <c r="H14" i="3"/>
  <c r="H11" i="3"/>
  <c r="H47" i="3"/>
  <c r="H43" i="3"/>
  <c r="H40" i="3"/>
  <c r="H36" i="3"/>
  <c r="H20" i="3"/>
  <c r="H15" i="3"/>
  <c r="H12" i="3"/>
  <c r="H54" i="3"/>
  <c r="H48" i="3"/>
  <c r="H44" i="3"/>
  <c r="H34" i="3"/>
  <c r="H55" i="3"/>
  <c r="H49" i="3"/>
  <c r="H30" i="3"/>
  <c r="H5" i="3"/>
  <c r="H7" i="3"/>
  <c r="H4" i="3"/>
  <c r="H16" i="3"/>
  <c r="H13" i="3"/>
  <c r="H10" i="3"/>
  <c r="H8" i="3"/>
  <c r="H6" i="3"/>
  <c r="H52" i="3"/>
  <c r="H45" i="3"/>
  <c r="H38" i="3"/>
  <c r="H32" i="3"/>
  <c r="H27" i="3"/>
  <c r="H22" i="3"/>
  <c r="H3" i="3"/>
  <c r="H18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8" i="3"/>
  <c r="G99" i="3"/>
  <c r="G7" i="3"/>
  <c r="G4" i="3"/>
  <c r="G5" i="3"/>
  <c r="G98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<sst xmlns="http://schemas.openxmlformats.org/spreadsheetml/2006/main" count="56" uniqueCount="26">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</sst>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2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models'!$D$2:$D$80</c:f>
              <c:numCache>
                <c:formatCode>General</c:formatCode>
                <c:ptCount val="79"/>
                <c:pt idx="0">
                  <c:v>14519.060546999999</c:v>
                </c:pt>
                <c:pt idx="1">
                  <c:v>14614.095703000001</c:v>
                </c:pt>
                <c:pt idx="2">
                  <c:v>14596.055664</c:v>
                </c:pt>
                <c:pt idx="3">
                  <c:v>14596.729492</c:v>
                </c:pt>
                <c:pt idx="4">
                  <c:v>14570.773438</c:v>
                </c:pt>
                <c:pt idx="5">
                  <c:v>14522.010742</c:v>
                </c:pt>
                <c:pt idx="6">
                  <c:v>14580.337890999999</c:v>
                </c:pt>
                <c:pt idx="7">
                  <c:v>14478.667969</c:v>
                </c:pt>
                <c:pt idx="8">
                  <c:v>12429.654296999999</c:v>
                </c:pt>
                <c:pt idx="9">
                  <c:v>12509.571289</c:v>
                </c:pt>
                <c:pt idx="10">
                  <c:v>12528.169921999999</c:v>
                </c:pt>
                <c:pt idx="11">
                  <c:v>12513.282227</c:v>
                </c:pt>
                <c:pt idx="12">
                  <c:v>12468.25</c:v>
                </c:pt>
                <c:pt idx="13">
                  <c:v>12501.390625</c:v>
                </c:pt>
                <c:pt idx="14">
                  <c:v>12540.321289</c:v>
                </c:pt>
                <c:pt idx="15">
                  <c:v>10243.527344</c:v>
                </c:pt>
                <c:pt idx="16">
                  <c:v>10333.169921999999</c:v>
                </c:pt>
                <c:pt idx="17">
                  <c:v>10269.008789</c:v>
                </c:pt>
                <c:pt idx="18">
                  <c:v>10246.999023</c:v>
                </c:pt>
                <c:pt idx="19">
                  <c:v>10265.690430000001</c:v>
                </c:pt>
                <c:pt idx="20">
                  <c:v>10242.112305000001</c:v>
                </c:pt>
                <c:pt idx="21">
                  <c:v>17607.996093999998</c:v>
                </c:pt>
                <c:pt idx="22">
                  <c:v>17628.939452999999</c:v>
                </c:pt>
                <c:pt idx="23">
                  <c:v>17518.277343999998</c:v>
                </c:pt>
                <c:pt idx="24">
                  <c:v>17588.822265999999</c:v>
                </c:pt>
                <c:pt idx="25">
                  <c:v>17497.867188</c:v>
                </c:pt>
                <c:pt idx="26">
                  <c:v>17475.419922000001</c:v>
                </c:pt>
                <c:pt idx="27">
                  <c:v>17557.900390999999</c:v>
                </c:pt>
                <c:pt idx="28">
                  <c:v>17326.058593999998</c:v>
                </c:pt>
                <c:pt idx="29">
                  <c:v>17366.587890999999</c:v>
                </c:pt>
                <c:pt idx="30">
                  <c:v>17425.300781000002</c:v>
                </c:pt>
                <c:pt idx="31">
                  <c:v>17341.460938</c:v>
                </c:pt>
                <c:pt idx="32">
                  <c:v>17356.324218999998</c:v>
                </c:pt>
                <c:pt idx="33">
                  <c:v>17340.039063</c:v>
                </c:pt>
                <c:pt idx="34">
                  <c:v>17342.083984000001</c:v>
                </c:pt>
                <c:pt idx="35">
                  <c:v>13093.137694999999</c:v>
                </c:pt>
                <c:pt idx="36">
                  <c:v>13064.676758</c:v>
                </c:pt>
                <c:pt idx="37">
                  <c:v>13105.890625</c:v>
                </c:pt>
                <c:pt idx="38">
                  <c:v>13072.634765999999</c:v>
                </c:pt>
                <c:pt idx="39">
                  <c:v>13030.472656</c:v>
                </c:pt>
                <c:pt idx="40">
                  <c:v>13043.598633</c:v>
                </c:pt>
                <c:pt idx="41">
                  <c:v>13093.424805000001</c:v>
                </c:pt>
                <c:pt idx="42">
                  <c:v>13103.121094</c:v>
                </c:pt>
                <c:pt idx="43">
                  <c:v>13076.685546999999</c:v>
                </c:pt>
                <c:pt idx="44">
                  <c:v>12334.342773</c:v>
                </c:pt>
                <c:pt idx="45">
                  <c:v>12433.212890999999</c:v>
                </c:pt>
                <c:pt idx="46">
                  <c:v>12361.381836</c:v>
                </c:pt>
                <c:pt idx="47">
                  <c:v>12306.832031</c:v>
                </c:pt>
                <c:pt idx="48">
                  <c:v>12320.938477</c:v>
                </c:pt>
                <c:pt idx="49">
                  <c:v>12310.195313</c:v>
                </c:pt>
                <c:pt idx="50">
                  <c:v>12351.361328000001</c:v>
                </c:pt>
                <c:pt idx="51">
                  <c:v>12313.25</c:v>
                </c:pt>
                <c:pt idx="52">
                  <c:v>7995.3764650000003</c:v>
                </c:pt>
                <c:pt idx="53">
                  <c:v>7990.1206050000001</c:v>
                </c:pt>
                <c:pt idx="54">
                  <c:v>8023.4916990000002</c:v>
                </c:pt>
                <c:pt idx="55">
                  <c:v>8000.8930659999996</c:v>
                </c:pt>
                <c:pt idx="56">
                  <c:v>8008.5385740000002</c:v>
                </c:pt>
                <c:pt idx="57">
                  <c:v>8014.3535160000001</c:v>
                </c:pt>
                <c:pt idx="58">
                  <c:v>8031.6596680000002</c:v>
                </c:pt>
                <c:pt idx="59">
                  <c:v>8046.7192379999997</c:v>
                </c:pt>
                <c:pt idx="60">
                  <c:v>8020.5805659999996</c:v>
                </c:pt>
                <c:pt idx="61">
                  <c:v>7717.6035160000001</c:v>
                </c:pt>
                <c:pt idx="62">
                  <c:v>7741.1791990000002</c:v>
                </c:pt>
                <c:pt idx="63">
                  <c:v>7739.0854490000002</c:v>
                </c:pt>
                <c:pt idx="64">
                  <c:v>7716.0571289999998</c:v>
                </c:pt>
                <c:pt idx="65">
                  <c:v>7722.263672</c:v>
                </c:pt>
                <c:pt idx="66">
                  <c:v>7731.2119140000004</c:v>
                </c:pt>
                <c:pt idx="67">
                  <c:v>7725.3725590000004</c:v>
                </c:pt>
                <c:pt idx="68">
                  <c:v>7713.2563479999999</c:v>
                </c:pt>
                <c:pt idx="69">
                  <c:v>7711.3569340000004</c:v>
                </c:pt>
                <c:pt idx="70">
                  <c:v>6843.6352539999998</c:v>
                </c:pt>
                <c:pt idx="71">
                  <c:v>6861.3022460000002</c:v>
                </c:pt>
                <c:pt idx="72">
                  <c:v>6889.4541019999997</c:v>
                </c:pt>
                <c:pt idx="73">
                  <c:v>6825.140625</c:v>
                </c:pt>
                <c:pt idx="74">
                  <c:v>6844.2329099999997</c:v>
                </c:pt>
                <c:pt idx="75">
                  <c:v>6845.1430659999996</c:v>
                </c:pt>
                <c:pt idx="76">
                  <c:v>6904.2075199999999</c:v>
                </c:pt>
                <c:pt idx="77">
                  <c:v>6891.3276370000003</c:v>
                </c:pt>
                <c:pt idx="78">
                  <c:v>6874.8017579999996</c:v>
                </c:pt>
              </c:numCache>
            </c:numRef>
          </c:xVal>
          <c:yVal>
            <c:numRef>
              <c:f>' 10 models'!$C$2:$C$80</c:f>
              <c:numCache>
                <c:formatCode>General</c:formatCode>
                <c:ptCount val="79"/>
                <c:pt idx="0">
                  <c:v>14538.632813</c:v>
                </c:pt>
                <c:pt idx="1">
                  <c:v>14548.349609000001</c:v>
                </c:pt>
                <c:pt idx="2">
                  <c:v>14541.945313</c:v>
                </c:pt>
                <c:pt idx="3">
                  <c:v>14572.258789</c:v>
                </c:pt>
                <c:pt idx="4">
                  <c:v>14554.884765999999</c:v>
                </c:pt>
                <c:pt idx="5">
                  <c:v>14551.912109000001</c:v>
                </c:pt>
                <c:pt idx="6">
                  <c:v>14570.211914</c:v>
                </c:pt>
                <c:pt idx="7">
                  <c:v>14545.914063</c:v>
                </c:pt>
                <c:pt idx="8">
                  <c:v>12385.510742</c:v>
                </c:pt>
                <c:pt idx="9">
                  <c:v>12363.070313</c:v>
                </c:pt>
                <c:pt idx="10">
                  <c:v>12366.417969</c:v>
                </c:pt>
                <c:pt idx="11">
                  <c:v>12340.728515999999</c:v>
                </c:pt>
                <c:pt idx="12">
                  <c:v>12366.307617</c:v>
                </c:pt>
                <c:pt idx="13">
                  <c:v>12343.667969</c:v>
                </c:pt>
                <c:pt idx="14">
                  <c:v>12350.827148</c:v>
                </c:pt>
                <c:pt idx="15">
                  <c:v>10139.3125</c:v>
                </c:pt>
                <c:pt idx="16">
                  <c:v>10135.605469</c:v>
                </c:pt>
                <c:pt idx="17">
                  <c:v>10139.896484000001</c:v>
                </c:pt>
                <c:pt idx="18">
                  <c:v>10135.919921999999</c:v>
                </c:pt>
                <c:pt idx="19">
                  <c:v>10143.595703000001</c:v>
                </c:pt>
                <c:pt idx="20">
                  <c:v>10145.711914</c:v>
                </c:pt>
                <c:pt idx="21">
                  <c:v>17421.806640999999</c:v>
                </c:pt>
                <c:pt idx="22">
                  <c:v>17390.056640999999</c:v>
                </c:pt>
                <c:pt idx="23">
                  <c:v>17405.638672000001</c:v>
                </c:pt>
                <c:pt idx="24">
                  <c:v>17426.154297000001</c:v>
                </c:pt>
                <c:pt idx="25">
                  <c:v>17374.697265999999</c:v>
                </c:pt>
                <c:pt idx="26">
                  <c:v>17384.083984000001</c:v>
                </c:pt>
                <c:pt idx="27">
                  <c:v>17386.376952999999</c:v>
                </c:pt>
                <c:pt idx="28">
                  <c:v>17227.335938</c:v>
                </c:pt>
                <c:pt idx="29">
                  <c:v>17224.945313</c:v>
                </c:pt>
                <c:pt idx="30">
                  <c:v>17216.548827999999</c:v>
                </c:pt>
                <c:pt idx="31">
                  <c:v>17245.972656000002</c:v>
                </c:pt>
                <c:pt idx="32">
                  <c:v>17237.457031000002</c:v>
                </c:pt>
                <c:pt idx="33">
                  <c:v>17227.898438</c:v>
                </c:pt>
                <c:pt idx="34">
                  <c:v>17218.134765999999</c:v>
                </c:pt>
                <c:pt idx="35">
                  <c:v>12974.53125</c:v>
                </c:pt>
                <c:pt idx="36">
                  <c:v>12947.479492</c:v>
                </c:pt>
                <c:pt idx="37">
                  <c:v>12951.767578000001</c:v>
                </c:pt>
                <c:pt idx="38">
                  <c:v>12975.132813</c:v>
                </c:pt>
                <c:pt idx="39">
                  <c:v>12969.412109000001</c:v>
                </c:pt>
                <c:pt idx="40">
                  <c:v>12970.778319999999</c:v>
                </c:pt>
                <c:pt idx="41">
                  <c:v>12966.307617</c:v>
                </c:pt>
                <c:pt idx="42">
                  <c:v>12943.323242</c:v>
                </c:pt>
                <c:pt idx="43">
                  <c:v>12943.557617</c:v>
                </c:pt>
                <c:pt idx="44">
                  <c:v>12235.451171999999</c:v>
                </c:pt>
                <c:pt idx="45">
                  <c:v>12264.145508</c:v>
                </c:pt>
                <c:pt idx="46">
                  <c:v>12264.041015999999</c:v>
                </c:pt>
                <c:pt idx="47">
                  <c:v>12236.371094</c:v>
                </c:pt>
                <c:pt idx="48">
                  <c:v>12235.776367</c:v>
                </c:pt>
                <c:pt idx="49">
                  <c:v>12265.710938</c:v>
                </c:pt>
                <c:pt idx="50">
                  <c:v>12234.289063</c:v>
                </c:pt>
                <c:pt idx="51">
                  <c:v>12241.974609000001</c:v>
                </c:pt>
                <c:pt idx="52">
                  <c:v>7867.326172</c:v>
                </c:pt>
                <c:pt idx="53">
                  <c:v>7867.1948240000002</c:v>
                </c:pt>
                <c:pt idx="54">
                  <c:v>7868.6875</c:v>
                </c:pt>
                <c:pt idx="55">
                  <c:v>7882.564453</c:v>
                </c:pt>
                <c:pt idx="56">
                  <c:v>7876.2412109999996</c:v>
                </c:pt>
                <c:pt idx="57">
                  <c:v>7873.0737300000001</c:v>
                </c:pt>
                <c:pt idx="58">
                  <c:v>7872.8530270000001</c:v>
                </c:pt>
                <c:pt idx="59">
                  <c:v>7875.0717770000001</c:v>
                </c:pt>
                <c:pt idx="60">
                  <c:v>7870.5415039999998</c:v>
                </c:pt>
                <c:pt idx="61">
                  <c:v>7637.2548829999996</c:v>
                </c:pt>
                <c:pt idx="62">
                  <c:v>7628.9130859999996</c:v>
                </c:pt>
                <c:pt idx="63">
                  <c:v>7626.4682620000003</c:v>
                </c:pt>
                <c:pt idx="64">
                  <c:v>7646.6123049999997</c:v>
                </c:pt>
                <c:pt idx="65">
                  <c:v>7624.9565430000002</c:v>
                </c:pt>
                <c:pt idx="66">
                  <c:v>7626.4501950000003</c:v>
                </c:pt>
                <c:pt idx="67">
                  <c:v>7618.5317379999997</c:v>
                </c:pt>
                <c:pt idx="68">
                  <c:v>7619.7944340000004</c:v>
                </c:pt>
                <c:pt idx="69">
                  <c:v>7611.5747069999998</c:v>
                </c:pt>
                <c:pt idx="70">
                  <c:v>6732.9213870000003</c:v>
                </c:pt>
                <c:pt idx="71">
                  <c:v>6731.8115230000003</c:v>
                </c:pt>
                <c:pt idx="72">
                  <c:v>6734.8173829999996</c:v>
                </c:pt>
                <c:pt idx="73">
                  <c:v>6737.0541990000002</c:v>
                </c:pt>
                <c:pt idx="74">
                  <c:v>6738.7690430000002</c:v>
                </c:pt>
                <c:pt idx="75">
                  <c:v>6735.3476559999999</c:v>
                </c:pt>
                <c:pt idx="76">
                  <c:v>6719.8286129999997</c:v>
                </c:pt>
                <c:pt idx="77">
                  <c:v>6719.6166990000002</c:v>
                </c:pt>
                <c:pt idx="78">
                  <c:v>6722.5429690000001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748408"/>
        <c:axId val="529753272"/>
      </c:scatterChart>
      <c:valAx>
        <c:axId val="52874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9753272"/>
        <c:crosses val="autoZero"/>
        <c:crossBetween val="midCat"/>
      </c:valAx>
      <c:valAx>
        <c:axId val="52975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874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models'!$F$2:$F$80</c:f>
              <c:numCache>
                <c:formatCode>General</c:formatCode>
                <c:ptCount val="79"/>
                <c:pt idx="0">
                  <c:v>14528.846679999999</c:v>
                </c:pt>
                <c:pt idx="1">
                  <c:v>14581.222656000002</c:v>
                </c:pt>
                <c:pt idx="2">
                  <c:v>14569.0004885</c:v>
                </c:pt>
                <c:pt idx="3">
                  <c:v>14584.494140499999</c:v>
                </c:pt>
                <c:pt idx="4">
                  <c:v>14562.829102</c:v>
                </c:pt>
                <c:pt idx="5">
                  <c:v>14536.961425500001</c:v>
                </c:pt>
                <c:pt idx="6">
                  <c:v>14575.274902499999</c:v>
                </c:pt>
                <c:pt idx="7">
                  <c:v>14512.291015999999</c:v>
                </c:pt>
                <c:pt idx="8">
                  <c:v>12407.5825195</c:v>
                </c:pt>
                <c:pt idx="9">
                  <c:v>12436.320801</c:v>
                </c:pt>
                <c:pt idx="10">
                  <c:v>12447.2939455</c:v>
                </c:pt>
                <c:pt idx="11">
                  <c:v>12427.005371499999</c:v>
                </c:pt>
                <c:pt idx="12">
                  <c:v>12417.278808499999</c:v>
                </c:pt>
                <c:pt idx="13">
                  <c:v>12422.529297000001</c:v>
                </c:pt>
                <c:pt idx="14">
                  <c:v>12445.5742185</c:v>
                </c:pt>
                <c:pt idx="15">
                  <c:v>10191.419922000001</c:v>
                </c:pt>
                <c:pt idx="16">
                  <c:v>10234.3876955</c:v>
                </c:pt>
                <c:pt idx="17">
                  <c:v>10204.4526365</c:v>
                </c:pt>
                <c:pt idx="18">
                  <c:v>10191.459472499999</c:v>
                </c:pt>
                <c:pt idx="19">
                  <c:v>10204.643066500001</c:v>
                </c:pt>
                <c:pt idx="20">
                  <c:v>10193.912109500001</c:v>
                </c:pt>
                <c:pt idx="21">
                  <c:v>17514.901367499999</c:v>
                </c:pt>
                <c:pt idx="22">
                  <c:v>17509.498047000001</c:v>
                </c:pt>
                <c:pt idx="23">
                  <c:v>17461.958008000001</c:v>
                </c:pt>
                <c:pt idx="24">
                  <c:v>17507.488281500002</c:v>
                </c:pt>
                <c:pt idx="25">
                  <c:v>17436.282227</c:v>
                </c:pt>
                <c:pt idx="26">
                  <c:v>17429.751952999999</c:v>
                </c:pt>
                <c:pt idx="27">
                  <c:v>17472.138672000001</c:v>
                </c:pt>
                <c:pt idx="28">
                  <c:v>17276.697265999999</c:v>
                </c:pt>
                <c:pt idx="29">
                  <c:v>17295.766602</c:v>
                </c:pt>
                <c:pt idx="30">
                  <c:v>17320.924804499999</c:v>
                </c:pt>
                <c:pt idx="31">
                  <c:v>17293.716797000001</c:v>
                </c:pt>
                <c:pt idx="32">
                  <c:v>17296.890625</c:v>
                </c:pt>
                <c:pt idx="33">
                  <c:v>17283.9687505</c:v>
                </c:pt>
                <c:pt idx="34">
                  <c:v>17280.109375</c:v>
                </c:pt>
                <c:pt idx="35">
                  <c:v>13033.834472499999</c:v>
                </c:pt>
                <c:pt idx="36">
                  <c:v>13006.078125</c:v>
                </c:pt>
                <c:pt idx="37">
                  <c:v>13028.8291015</c:v>
                </c:pt>
                <c:pt idx="38">
                  <c:v>13023.8837895</c:v>
                </c:pt>
                <c:pt idx="39">
                  <c:v>12999.942382500001</c:v>
                </c:pt>
                <c:pt idx="40">
                  <c:v>13007.1884765</c:v>
                </c:pt>
                <c:pt idx="41">
                  <c:v>13029.866211</c:v>
                </c:pt>
                <c:pt idx="42">
                  <c:v>13023.222168</c:v>
                </c:pt>
                <c:pt idx="43">
                  <c:v>13010.121582</c:v>
                </c:pt>
                <c:pt idx="44">
                  <c:v>12284.896972499999</c:v>
                </c:pt>
                <c:pt idx="45">
                  <c:v>12348.679199499999</c:v>
                </c:pt>
                <c:pt idx="46">
                  <c:v>12312.711426</c:v>
                </c:pt>
                <c:pt idx="47">
                  <c:v>12271.6015625</c:v>
                </c:pt>
                <c:pt idx="48">
                  <c:v>12278.357422000001</c:v>
                </c:pt>
                <c:pt idx="49">
                  <c:v>12287.9531255</c:v>
                </c:pt>
                <c:pt idx="50">
                  <c:v>12292.825195500001</c:v>
                </c:pt>
                <c:pt idx="51">
                  <c:v>12277.6123045</c:v>
                </c:pt>
                <c:pt idx="52">
                  <c:v>7931.3513185000002</c:v>
                </c:pt>
                <c:pt idx="53">
                  <c:v>7928.6577145000001</c:v>
                </c:pt>
                <c:pt idx="54">
                  <c:v>7946.0895995000001</c:v>
                </c:pt>
                <c:pt idx="55">
                  <c:v>7941.7287594999998</c:v>
                </c:pt>
                <c:pt idx="56">
                  <c:v>7942.3898924999994</c:v>
                </c:pt>
                <c:pt idx="57">
                  <c:v>7943.7136229999996</c:v>
                </c:pt>
                <c:pt idx="58">
                  <c:v>7952.2563475000006</c:v>
                </c:pt>
                <c:pt idx="59">
                  <c:v>7960.8955074999994</c:v>
                </c:pt>
                <c:pt idx="60">
                  <c:v>7945.5610349999997</c:v>
                </c:pt>
                <c:pt idx="61">
                  <c:v>7677.4291995000003</c:v>
                </c:pt>
                <c:pt idx="62">
                  <c:v>7685.0461424999994</c:v>
                </c:pt>
                <c:pt idx="63">
                  <c:v>7682.7768555000002</c:v>
                </c:pt>
                <c:pt idx="64">
                  <c:v>7681.3347169999997</c:v>
                </c:pt>
                <c:pt idx="65">
                  <c:v>7673.6101075000006</c:v>
                </c:pt>
                <c:pt idx="66">
                  <c:v>7678.8310545000004</c:v>
                </c:pt>
                <c:pt idx="67">
                  <c:v>7671.9521485000005</c:v>
                </c:pt>
                <c:pt idx="68">
                  <c:v>7666.5253910000001</c:v>
                </c:pt>
                <c:pt idx="69">
                  <c:v>7661.4658204999996</c:v>
                </c:pt>
                <c:pt idx="70">
                  <c:v>6788.2783204999996</c:v>
                </c:pt>
                <c:pt idx="71">
                  <c:v>6796.5568844999998</c:v>
                </c:pt>
                <c:pt idx="72">
                  <c:v>6812.1357424999997</c:v>
                </c:pt>
                <c:pt idx="73">
                  <c:v>6781.0974120000001</c:v>
                </c:pt>
                <c:pt idx="74">
                  <c:v>6791.5009764999995</c:v>
                </c:pt>
                <c:pt idx="75">
                  <c:v>6790.2453609999993</c:v>
                </c:pt>
                <c:pt idx="76">
                  <c:v>6812.0180664999998</c:v>
                </c:pt>
                <c:pt idx="77">
                  <c:v>6805.4721680000002</c:v>
                </c:pt>
                <c:pt idx="78">
                  <c:v>6798.6723634999998</c:v>
                </c:pt>
              </c:numCache>
            </c:numRef>
          </c:xVal>
          <c:yVal>
            <c:numRef>
              <c:f>' 10 models'!$E$2:$E$80</c:f>
              <c:numCache>
                <c:formatCode>General</c:formatCode>
                <c:ptCount val="79"/>
                <c:pt idx="0">
                  <c:v>-19.572266000001036</c:v>
                </c:pt>
                <c:pt idx="1">
                  <c:v>65.746094000000085</c:v>
                </c:pt>
                <c:pt idx="2">
                  <c:v>54.110350999999355</c:v>
                </c:pt>
                <c:pt idx="3">
                  <c:v>24.470703000000867</c:v>
                </c:pt>
                <c:pt idx="4">
                  <c:v>15.888672000000952</c:v>
                </c:pt>
                <c:pt idx="5">
                  <c:v>-29.901367000000391</c:v>
                </c:pt>
                <c:pt idx="6">
                  <c:v>10.125976999999693</c:v>
                </c:pt>
                <c:pt idx="7">
                  <c:v>-67.246094000000085</c:v>
                </c:pt>
                <c:pt idx="8">
                  <c:v>44.143554999998742</c:v>
                </c:pt>
                <c:pt idx="9">
                  <c:v>146.50097599999935</c:v>
                </c:pt>
                <c:pt idx="10">
                  <c:v>161.75195299999905</c:v>
                </c:pt>
                <c:pt idx="11">
                  <c:v>172.55371100000048</c:v>
                </c:pt>
                <c:pt idx="12">
                  <c:v>101.94238299999961</c:v>
                </c:pt>
                <c:pt idx="13">
                  <c:v>157.72265599999992</c:v>
                </c:pt>
                <c:pt idx="14">
                  <c:v>189.49414099999922</c:v>
                </c:pt>
                <c:pt idx="15">
                  <c:v>104.21484400000008</c:v>
                </c:pt>
                <c:pt idx="16">
                  <c:v>197.56445299999905</c:v>
                </c:pt>
                <c:pt idx="17">
                  <c:v>129.11230499999874</c:v>
                </c:pt>
                <c:pt idx="18">
                  <c:v>111.07910100000117</c:v>
                </c:pt>
                <c:pt idx="19">
                  <c:v>122.09472699999969</c:v>
                </c:pt>
                <c:pt idx="20">
                  <c:v>96.400391000001036</c:v>
                </c:pt>
                <c:pt idx="21">
                  <c:v>186.18945299999905</c:v>
                </c:pt>
                <c:pt idx="22">
                  <c:v>238.88281199999983</c:v>
                </c:pt>
                <c:pt idx="23">
                  <c:v>112.63867199999731</c:v>
                </c:pt>
                <c:pt idx="24">
                  <c:v>162.66796899999827</c:v>
                </c:pt>
                <c:pt idx="25">
                  <c:v>123.16992200000095</c:v>
                </c:pt>
                <c:pt idx="26">
                  <c:v>91.335938000000169</c:v>
                </c:pt>
                <c:pt idx="27">
                  <c:v>171.52343800000017</c:v>
                </c:pt>
                <c:pt idx="28">
                  <c:v>98.722655999998096</c:v>
                </c:pt>
                <c:pt idx="29">
                  <c:v>141.64257799999905</c:v>
                </c:pt>
                <c:pt idx="30">
                  <c:v>208.75195300000269</c:v>
                </c:pt>
                <c:pt idx="31">
                  <c:v>95.488281999998435</c:v>
                </c:pt>
                <c:pt idx="32">
                  <c:v>118.86718799999653</c:v>
                </c:pt>
                <c:pt idx="33">
                  <c:v>112.140625</c:v>
                </c:pt>
                <c:pt idx="34">
                  <c:v>123.94921800000157</c:v>
                </c:pt>
                <c:pt idx="35">
                  <c:v>118.60644499999944</c:v>
                </c:pt>
                <c:pt idx="36">
                  <c:v>117.19726599999922</c:v>
                </c:pt>
                <c:pt idx="37">
                  <c:v>154.12304699999913</c:v>
                </c:pt>
                <c:pt idx="38">
                  <c:v>97.501952999999048</c:v>
                </c:pt>
                <c:pt idx="39">
                  <c:v>61.060546999999133</c:v>
                </c:pt>
                <c:pt idx="40">
                  <c:v>72.820313000000169</c:v>
                </c:pt>
                <c:pt idx="41">
                  <c:v>127.11718800000017</c:v>
                </c:pt>
                <c:pt idx="42">
                  <c:v>159.79785199999969</c:v>
                </c:pt>
                <c:pt idx="43">
                  <c:v>133.12792999999874</c:v>
                </c:pt>
                <c:pt idx="44">
                  <c:v>98.891601000001174</c:v>
                </c:pt>
                <c:pt idx="45">
                  <c:v>169.06738299999961</c:v>
                </c:pt>
                <c:pt idx="46">
                  <c:v>97.340820000001258</c:v>
                </c:pt>
                <c:pt idx="47">
                  <c:v>70.460936999999831</c:v>
                </c:pt>
                <c:pt idx="48">
                  <c:v>85.162109999999302</c:v>
                </c:pt>
                <c:pt idx="49">
                  <c:v>44.484375</c:v>
                </c:pt>
                <c:pt idx="50">
                  <c:v>117.0722650000007</c:v>
                </c:pt>
                <c:pt idx="51">
                  <c:v>71.275390999999217</c:v>
                </c:pt>
                <c:pt idx="52">
                  <c:v>128.05029300000024</c:v>
                </c:pt>
                <c:pt idx="53">
                  <c:v>122.92578099999992</c:v>
                </c:pt>
                <c:pt idx="54">
                  <c:v>154.80419900000015</c:v>
                </c:pt>
                <c:pt idx="55">
                  <c:v>118.32861299999968</c:v>
                </c:pt>
                <c:pt idx="56">
                  <c:v>132.29736300000059</c:v>
                </c:pt>
                <c:pt idx="57">
                  <c:v>141.27978600000006</c:v>
                </c:pt>
                <c:pt idx="58">
                  <c:v>158.80664100000013</c:v>
                </c:pt>
                <c:pt idx="59">
                  <c:v>171.64746099999957</c:v>
                </c:pt>
                <c:pt idx="60">
                  <c:v>150.03906199999983</c:v>
                </c:pt>
                <c:pt idx="61">
                  <c:v>80.348633000000518</c:v>
                </c:pt>
                <c:pt idx="62">
                  <c:v>112.26611300000059</c:v>
                </c:pt>
                <c:pt idx="63">
                  <c:v>112.61718699999983</c:v>
                </c:pt>
                <c:pt idx="64">
                  <c:v>69.444824000000153</c:v>
                </c:pt>
                <c:pt idx="65">
                  <c:v>97.307128999999804</c:v>
                </c:pt>
                <c:pt idx="66">
                  <c:v>104.76171900000008</c:v>
                </c:pt>
                <c:pt idx="67">
                  <c:v>106.84082100000069</c:v>
                </c:pt>
                <c:pt idx="68">
                  <c:v>93.461913999999524</c:v>
                </c:pt>
                <c:pt idx="69">
                  <c:v>99.782227000000603</c:v>
                </c:pt>
                <c:pt idx="70">
                  <c:v>110.71386699999948</c:v>
                </c:pt>
                <c:pt idx="71">
                  <c:v>129.49072299999989</c:v>
                </c:pt>
                <c:pt idx="72">
                  <c:v>154.63671900000008</c:v>
                </c:pt>
                <c:pt idx="73">
                  <c:v>88.086425999999847</c:v>
                </c:pt>
                <c:pt idx="74">
                  <c:v>105.46386699999948</c:v>
                </c:pt>
                <c:pt idx="75">
                  <c:v>109.79540999999972</c:v>
                </c:pt>
                <c:pt idx="76">
                  <c:v>184.37890700000025</c:v>
                </c:pt>
                <c:pt idx="77">
                  <c:v>171.71093800000017</c:v>
                </c:pt>
                <c:pt idx="78">
                  <c:v>152.25878899999952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models'!$F$2:$F$80</c:f>
              <c:numCache>
                <c:formatCode>General</c:formatCode>
                <c:ptCount val="79"/>
                <c:pt idx="0">
                  <c:v>14528.846679999999</c:v>
                </c:pt>
                <c:pt idx="1">
                  <c:v>14581.222656000002</c:v>
                </c:pt>
                <c:pt idx="2">
                  <c:v>14569.0004885</c:v>
                </c:pt>
                <c:pt idx="3">
                  <c:v>14584.494140499999</c:v>
                </c:pt>
                <c:pt idx="4">
                  <c:v>14562.829102</c:v>
                </c:pt>
                <c:pt idx="5">
                  <c:v>14536.961425500001</c:v>
                </c:pt>
                <c:pt idx="6">
                  <c:v>14575.274902499999</c:v>
                </c:pt>
                <c:pt idx="7">
                  <c:v>14512.291015999999</c:v>
                </c:pt>
                <c:pt idx="8">
                  <c:v>12407.5825195</c:v>
                </c:pt>
                <c:pt idx="9">
                  <c:v>12436.320801</c:v>
                </c:pt>
                <c:pt idx="10">
                  <c:v>12447.2939455</c:v>
                </c:pt>
                <c:pt idx="11">
                  <c:v>12427.005371499999</c:v>
                </c:pt>
                <c:pt idx="12">
                  <c:v>12417.278808499999</c:v>
                </c:pt>
                <c:pt idx="13">
                  <c:v>12422.529297000001</c:v>
                </c:pt>
                <c:pt idx="14">
                  <c:v>12445.5742185</c:v>
                </c:pt>
                <c:pt idx="15">
                  <c:v>10191.419922000001</c:v>
                </c:pt>
                <c:pt idx="16">
                  <c:v>10234.3876955</c:v>
                </c:pt>
                <c:pt idx="17">
                  <c:v>10204.4526365</c:v>
                </c:pt>
                <c:pt idx="18">
                  <c:v>10191.459472499999</c:v>
                </c:pt>
                <c:pt idx="19">
                  <c:v>10204.643066500001</c:v>
                </c:pt>
                <c:pt idx="20">
                  <c:v>10193.912109500001</c:v>
                </c:pt>
                <c:pt idx="21">
                  <c:v>17514.901367499999</c:v>
                </c:pt>
                <c:pt idx="22">
                  <c:v>17509.498047000001</c:v>
                </c:pt>
                <c:pt idx="23">
                  <c:v>17461.958008000001</c:v>
                </c:pt>
                <c:pt idx="24">
                  <c:v>17507.488281500002</c:v>
                </c:pt>
                <c:pt idx="25">
                  <c:v>17436.282227</c:v>
                </c:pt>
                <c:pt idx="26">
                  <c:v>17429.751952999999</c:v>
                </c:pt>
                <c:pt idx="27">
                  <c:v>17472.138672000001</c:v>
                </c:pt>
                <c:pt idx="28">
                  <c:v>17276.697265999999</c:v>
                </c:pt>
                <c:pt idx="29">
                  <c:v>17295.766602</c:v>
                </c:pt>
                <c:pt idx="30">
                  <c:v>17320.924804499999</c:v>
                </c:pt>
                <c:pt idx="31">
                  <c:v>17293.716797000001</c:v>
                </c:pt>
                <c:pt idx="32">
                  <c:v>17296.890625</c:v>
                </c:pt>
                <c:pt idx="33">
                  <c:v>17283.9687505</c:v>
                </c:pt>
                <c:pt idx="34">
                  <c:v>17280.109375</c:v>
                </c:pt>
                <c:pt idx="35">
                  <c:v>13033.834472499999</c:v>
                </c:pt>
                <c:pt idx="36">
                  <c:v>13006.078125</c:v>
                </c:pt>
                <c:pt idx="37">
                  <c:v>13028.8291015</c:v>
                </c:pt>
                <c:pt idx="38">
                  <c:v>13023.8837895</c:v>
                </c:pt>
                <c:pt idx="39">
                  <c:v>12999.942382500001</c:v>
                </c:pt>
                <c:pt idx="40">
                  <c:v>13007.1884765</c:v>
                </c:pt>
                <c:pt idx="41">
                  <c:v>13029.866211</c:v>
                </c:pt>
                <c:pt idx="42">
                  <c:v>13023.222168</c:v>
                </c:pt>
                <c:pt idx="43">
                  <c:v>13010.121582</c:v>
                </c:pt>
                <c:pt idx="44">
                  <c:v>12284.896972499999</c:v>
                </c:pt>
                <c:pt idx="45">
                  <c:v>12348.679199499999</c:v>
                </c:pt>
                <c:pt idx="46">
                  <c:v>12312.711426</c:v>
                </c:pt>
                <c:pt idx="47">
                  <c:v>12271.6015625</c:v>
                </c:pt>
                <c:pt idx="48">
                  <c:v>12278.357422000001</c:v>
                </c:pt>
                <c:pt idx="49">
                  <c:v>12287.9531255</c:v>
                </c:pt>
                <c:pt idx="50">
                  <c:v>12292.825195500001</c:v>
                </c:pt>
                <c:pt idx="51">
                  <c:v>12277.6123045</c:v>
                </c:pt>
                <c:pt idx="52">
                  <c:v>7931.3513185000002</c:v>
                </c:pt>
                <c:pt idx="53">
                  <c:v>7928.6577145000001</c:v>
                </c:pt>
                <c:pt idx="54">
                  <c:v>7946.0895995000001</c:v>
                </c:pt>
                <c:pt idx="55">
                  <c:v>7941.7287594999998</c:v>
                </c:pt>
                <c:pt idx="56">
                  <c:v>7942.3898924999994</c:v>
                </c:pt>
                <c:pt idx="57">
                  <c:v>7943.7136229999996</c:v>
                </c:pt>
                <c:pt idx="58">
                  <c:v>7952.2563475000006</c:v>
                </c:pt>
                <c:pt idx="59">
                  <c:v>7960.8955074999994</c:v>
                </c:pt>
                <c:pt idx="60">
                  <c:v>7945.5610349999997</c:v>
                </c:pt>
                <c:pt idx="61">
                  <c:v>7677.4291995000003</c:v>
                </c:pt>
                <c:pt idx="62">
                  <c:v>7685.0461424999994</c:v>
                </c:pt>
                <c:pt idx="63">
                  <c:v>7682.7768555000002</c:v>
                </c:pt>
                <c:pt idx="64">
                  <c:v>7681.3347169999997</c:v>
                </c:pt>
                <c:pt idx="65">
                  <c:v>7673.6101075000006</c:v>
                </c:pt>
                <c:pt idx="66">
                  <c:v>7678.8310545000004</c:v>
                </c:pt>
                <c:pt idx="67">
                  <c:v>7671.9521485000005</c:v>
                </c:pt>
                <c:pt idx="68">
                  <c:v>7666.5253910000001</c:v>
                </c:pt>
                <c:pt idx="69">
                  <c:v>7661.4658204999996</c:v>
                </c:pt>
                <c:pt idx="70">
                  <c:v>6788.2783204999996</c:v>
                </c:pt>
                <c:pt idx="71">
                  <c:v>6796.5568844999998</c:v>
                </c:pt>
                <c:pt idx="72">
                  <c:v>6812.1357424999997</c:v>
                </c:pt>
                <c:pt idx="73">
                  <c:v>6781.0974120000001</c:v>
                </c:pt>
                <c:pt idx="74">
                  <c:v>6791.5009764999995</c:v>
                </c:pt>
                <c:pt idx="75">
                  <c:v>6790.2453609999993</c:v>
                </c:pt>
                <c:pt idx="76">
                  <c:v>6812.0180664999998</c:v>
                </c:pt>
                <c:pt idx="77">
                  <c:v>6805.4721680000002</c:v>
                </c:pt>
                <c:pt idx="78">
                  <c:v>6798.6723634999998</c:v>
                </c:pt>
              </c:numCache>
            </c:numRef>
          </c:xVal>
          <c:yVal>
            <c:numRef>
              <c:f>' 10 models'!$G$2:$G$80</c:f>
              <c:numCache>
                <c:formatCode>General</c:formatCode>
                <c:ptCount val="79"/>
                <c:pt idx="0">
                  <c:v>9.3069765198935812</c:v>
                </c:pt>
                <c:pt idx="1">
                  <c:v>9.3069765198935812</c:v>
                </c:pt>
                <c:pt idx="2">
                  <c:v>9.3069765198935812</c:v>
                </c:pt>
                <c:pt idx="3">
                  <c:v>9.3069765198935812</c:v>
                </c:pt>
                <c:pt idx="4">
                  <c:v>9.3069765198935812</c:v>
                </c:pt>
                <c:pt idx="5">
                  <c:v>9.3069765198935812</c:v>
                </c:pt>
                <c:pt idx="6">
                  <c:v>9.3069765198935812</c:v>
                </c:pt>
                <c:pt idx="7">
                  <c:v>9.3069765198935812</c:v>
                </c:pt>
                <c:pt idx="8">
                  <c:v>9.3069765198935812</c:v>
                </c:pt>
                <c:pt idx="9">
                  <c:v>9.3069765198935812</c:v>
                </c:pt>
                <c:pt idx="10">
                  <c:v>9.3069765198935812</c:v>
                </c:pt>
                <c:pt idx="11">
                  <c:v>9.3069765198935812</c:v>
                </c:pt>
                <c:pt idx="12">
                  <c:v>9.3069765198935812</c:v>
                </c:pt>
                <c:pt idx="13">
                  <c:v>9.3069765198935812</c:v>
                </c:pt>
                <c:pt idx="14">
                  <c:v>9.3069765198935812</c:v>
                </c:pt>
                <c:pt idx="15">
                  <c:v>9.3069765198935812</c:v>
                </c:pt>
                <c:pt idx="16">
                  <c:v>9.3069765198935812</c:v>
                </c:pt>
                <c:pt idx="17">
                  <c:v>9.3069765198935812</c:v>
                </c:pt>
                <c:pt idx="18">
                  <c:v>9.3069765198935812</c:v>
                </c:pt>
                <c:pt idx="19">
                  <c:v>9.3069765198935812</c:v>
                </c:pt>
                <c:pt idx="20">
                  <c:v>9.3069765198935812</c:v>
                </c:pt>
                <c:pt idx="21">
                  <c:v>9.3069765198935812</c:v>
                </c:pt>
                <c:pt idx="22">
                  <c:v>9.3069765198935812</c:v>
                </c:pt>
                <c:pt idx="23">
                  <c:v>9.3069765198935812</c:v>
                </c:pt>
                <c:pt idx="24">
                  <c:v>9.3069765198935812</c:v>
                </c:pt>
                <c:pt idx="25">
                  <c:v>9.3069765198935812</c:v>
                </c:pt>
                <c:pt idx="26">
                  <c:v>9.3069765198935812</c:v>
                </c:pt>
                <c:pt idx="27">
                  <c:v>9.3069765198935812</c:v>
                </c:pt>
                <c:pt idx="28">
                  <c:v>9.3069765198935812</c:v>
                </c:pt>
                <c:pt idx="29">
                  <c:v>9.3069765198935812</c:v>
                </c:pt>
                <c:pt idx="30">
                  <c:v>9.3069765198935812</c:v>
                </c:pt>
                <c:pt idx="31">
                  <c:v>9.3069765198935812</c:v>
                </c:pt>
                <c:pt idx="32">
                  <c:v>9.3069765198935812</c:v>
                </c:pt>
                <c:pt idx="33">
                  <c:v>9.3069765198935812</c:v>
                </c:pt>
                <c:pt idx="34">
                  <c:v>9.3069765198935812</c:v>
                </c:pt>
                <c:pt idx="35">
                  <c:v>9.3069765198935812</c:v>
                </c:pt>
                <c:pt idx="36">
                  <c:v>9.3069765198935812</c:v>
                </c:pt>
                <c:pt idx="37">
                  <c:v>9.3069765198935812</c:v>
                </c:pt>
                <c:pt idx="38">
                  <c:v>9.3069765198935812</c:v>
                </c:pt>
                <c:pt idx="39">
                  <c:v>9.3069765198935812</c:v>
                </c:pt>
                <c:pt idx="40">
                  <c:v>9.3069765198935812</c:v>
                </c:pt>
                <c:pt idx="41">
                  <c:v>9.3069765198935812</c:v>
                </c:pt>
                <c:pt idx="42">
                  <c:v>9.3069765198935812</c:v>
                </c:pt>
                <c:pt idx="43">
                  <c:v>9.3069765198935812</c:v>
                </c:pt>
                <c:pt idx="44">
                  <c:v>9.3069765198935812</c:v>
                </c:pt>
                <c:pt idx="45">
                  <c:v>9.3069765198935812</c:v>
                </c:pt>
                <c:pt idx="46">
                  <c:v>9.3069765198935812</c:v>
                </c:pt>
                <c:pt idx="47">
                  <c:v>9.3069765198935812</c:v>
                </c:pt>
                <c:pt idx="48">
                  <c:v>9.3069765198935812</c:v>
                </c:pt>
                <c:pt idx="49">
                  <c:v>9.3069765198935812</c:v>
                </c:pt>
                <c:pt idx="50">
                  <c:v>9.3069765198935812</c:v>
                </c:pt>
                <c:pt idx="51">
                  <c:v>9.3069765198935812</c:v>
                </c:pt>
                <c:pt idx="52">
                  <c:v>9.3069765198935812</c:v>
                </c:pt>
                <c:pt idx="53">
                  <c:v>9.3069765198935812</c:v>
                </c:pt>
                <c:pt idx="54">
                  <c:v>9.3069765198935812</c:v>
                </c:pt>
                <c:pt idx="55">
                  <c:v>9.3069765198935812</c:v>
                </c:pt>
                <c:pt idx="56">
                  <c:v>9.3069765198935812</c:v>
                </c:pt>
                <c:pt idx="57">
                  <c:v>9.3069765198935812</c:v>
                </c:pt>
                <c:pt idx="58">
                  <c:v>9.3069765198935812</c:v>
                </c:pt>
                <c:pt idx="59">
                  <c:v>9.3069765198935812</c:v>
                </c:pt>
                <c:pt idx="60">
                  <c:v>9.3069765198935812</c:v>
                </c:pt>
                <c:pt idx="61">
                  <c:v>9.3069765198935812</c:v>
                </c:pt>
                <c:pt idx="62">
                  <c:v>9.3069765198935812</c:v>
                </c:pt>
                <c:pt idx="63">
                  <c:v>9.3069765198935812</c:v>
                </c:pt>
                <c:pt idx="64">
                  <c:v>9.3069765198935812</c:v>
                </c:pt>
                <c:pt idx="65">
                  <c:v>9.3069765198935812</c:v>
                </c:pt>
                <c:pt idx="66">
                  <c:v>9.3069765198935812</c:v>
                </c:pt>
                <c:pt idx="67">
                  <c:v>9.3069765198935812</c:v>
                </c:pt>
                <c:pt idx="68">
                  <c:v>9.3069765198935812</c:v>
                </c:pt>
                <c:pt idx="69">
                  <c:v>9.3069765198935812</c:v>
                </c:pt>
                <c:pt idx="70">
                  <c:v>9.3069765198935812</c:v>
                </c:pt>
                <c:pt idx="71">
                  <c:v>9.3069765198935812</c:v>
                </c:pt>
                <c:pt idx="72">
                  <c:v>9.3069765198935812</c:v>
                </c:pt>
                <c:pt idx="73">
                  <c:v>9.3069765198935812</c:v>
                </c:pt>
                <c:pt idx="74">
                  <c:v>9.3069765198935812</c:v>
                </c:pt>
                <c:pt idx="75">
                  <c:v>9.3069765198935812</c:v>
                </c:pt>
                <c:pt idx="76">
                  <c:v>9.3069765198935812</c:v>
                </c:pt>
                <c:pt idx="77">
                  <c:v>9.3069765198935812</c:v>
                </c:pt>
                <c:pt idx="78">
                  <c:v>9.3069765198935812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models'!$F$2:$F$80</c:f>
              <c:numCache>
                <c:formatCode>General</c:formatCode>
                <c:ptCount val="79"/>
                <c:pt idx="0">
                  <c:v>14528.846679999999</c:v>
                </c:pt>
                <c:pt idx="1">
                  <c:v>14581.222656000002</c:v>
                </c:pt>
                <c:pt idx="2">
                  <c:v>14569.0004885</c:v>
                </c:pt>
                <c:pt idx="3">
                  <c:v>14584.494140499999</c:v>
                </c:pt>
                <c:pt idx="4">
                  <c:v>14562.829102</c:v>
                </c:pt>
                <c:pt idx="5">
                  <c:v>14536.961425500001</c:v>
                </c:pt>
                <c:pt idx="6">
                  <c:v>14575.274902499999</c:v>
                </c:pt>
                <c:pt idx="7">
                  <c:v>14512.291015999999</c:v>
                </c:pt>
                <c:pt idx="8">
                  <c:v>12407.5825195</c:v>
                </c:pt>
                <c:pt idx="9">
                  <c:v>12436.320801</c:v>
                </c:pt>
                <c:pt idx="10">
                  <c:v>12447.2939455</c:v>
                </c:pt>
                <c:pt idx="11">
                  <c:v>12427.005371499999</c:v>
                </c:pt>
                <c:pt idx="12">
                  <c:v>12417.278808499999</c:v>
                </c:pt>
                <c:pt idx="13">
                  <c:v>12422.529297000001</c:v>
                </c:pt>
                <c:pt idx="14">
                  <c:v>12445.5742185</c:v>
                </c:pt>
                <c:pt idx="15">
                  <c:v>10191.419922000001</c:v>
                </c:pt>
                <c:pt idx="16">
                  <c:v>10234.3876955</c:v>
                </c:pt>
                <c:pt idx="17">
                  <c:v>10204.4526365</c:v>
                </c:pt>
                <c:pt idx="18">
                  <c:v>10191.459472499999</c:v>
                </c:pt>
                <c:pt idx="19">
                  <c:v>10204.643066500001</c:v>
                </c:pt>
                <c:pt idx="20">
                  <c:v>10193.912109500001</c:v>
                </c:pt>
                <c:pt idx="21">
                  <c:v>17514.901367499999</c:v>
                </c:pt>
                <c:pt idx="22">
                  <c:v>17509.498047000001</c:v>
                </c:pt>
                <c:pt idx="23">
                  <c:v>17461.958008000001</c:v>
                </c:pt>
                <c:pt idx="24">
                  <c:v>17507.488281500002</c:v>
                </c:pt>
                <c:pt idx="25">
                  <c:v>17436.282227</c:v>
                </c:pt>
                <c:pt idx="26">
                  <c:v>17429.751952999999</c:v>
                </c:pt>
                <c:pt idx="27">
                  <c:v>17472.138672000001</c:v>
                </c:pt>
                <c:pt idx="28">
                  <c:v>17276.697265999999</c:v>
                </c:pt>
                <c:pt idx="29">
                  <c:v>17295.766602</c:v>
                </c:pt>
                <c:pt idx="30">
                  <c:v>17320.924804499999</c:v>
                </c:pt>
                <c:pt idx="31">
                  <c:v>17293.716797000001</c:v>
                </c:pt>
                <c:pt idx="32">
                  <c:v>17296.890625</c:v>
                </c:pt>
                <c:pt idx="33">
                  <c:v>17283.9687505</c:v>
                </c:pt>
                <c:pt idx="34">
                  <c:v>17280.109375</c:v>
                </c:pt>
                <c:pt idx="35">
                  <c:v>13033.834472499999</c:v>
                </c:pt>
                <c:pt idx="36">
                  <c:v>13006.078125</c:v>
                </c:pt>
                <c:pt idx="37">
                  <c:v>13028.8291015</c:v>
                </c:pt>
                <c:pt idx="38">
                  <c:v>13023.8837895</c:v>
                </c:pt>
                <c:pt idx="39">
                  <c:v>12999.942382500001</c:v>
                </c:pt>
                <c:pt idx="40">
                  <c:v>13007.1884765</c:v>
                </c:pt>
                <c:pt idx="41">
                  <c:v>13029.866211</c:v>
                </c:pt>
                <c:pt idx="42">
                  <c:v>13023.222168</c:v>
                </c:pt>
                <c:pt idx="43">
                  <c:v>13010.121582</c:v>
                </c:pt>
                <c:pt idx="44">
                  <c:v>12284.896972499999</c:v>
                </c:pt>
                <c:pt idx="45">
                  <c:v>12348.679199499999</c:v>
                </c:pt>
                <c:pt idx="46">
                  <c:v>12312.711426</c:v>
                </c:pt>
                <c:pt idx="47">
                  <c:v>12271.6015625</c:v>
                </c:pt>
                <c:pt idx="48">
                  <c:v>12278.357422000001</c:v>
                </c:pt>
                <c:pt idx="49">
                  <c:v>12287.9531255</c:v>
                </c:pt>
                <c:pt idx="50">
                  <c:v>12292.825195500001</c:v>
                </c:pt>
                <c:pt idx="51">
                  <c:v>12277.6123045</c:v>
                </c:pt>
                <c:pt idx="52">
                  <c:v>7931.3513185000002</c:v>
                </c:pt>
                <c:pt idx="53">
                  <c:v>7928.6577145000001</c:v>
                </c:pt>
                <c:pt idx="54">
                  <c:v>7946.0895995000001</c:v>
                </c:pt>
                <c:pt idx="55">
                  <c:v>7941.7287594999998</c:v>
                </c:pt>
                <c:pt idx="56">
                  <c:v>7942.3898924999994</c:v>
                </c:pt>
                <c:pt idx="57">
                  <c:v>7943.7136229999996</c:v>
                </c:pt>
                <c:pt idx="58">
                  <c:v>7952.2563475000006</c:v>
                </c:pt>
                <c:pt idx="59">
                  <c:v>7960.8955074999994</c:v>
                </c:pt>
                <c:pt idx="60">
                  <c:v>7945.5610349999997</c:v>
                </c:pt>
                <c:pt idx="61">
                  <c:v>7677.4291995000003</c:v>
                </c:pt>
                <c:pt idx="62">
                  <c:v>7685.0461424999994</c:v>
                </c:pt>
                <c:pt idx="63">
                  <c:v>7682.7768555000002</c:v>
                </c:pt>
                <c:pt idx="64">
                  <c:v>7681.3347169999997</c:v>
                </c:pt>
                <c:pt idx="65">
                  <c:v>7673.6101075000006</c:v>
                </c:pt>
                <c:pt idx="66">
                  <c:v>7678.8310545000004</c:v>
                </c:pt>
                <c:pt idx="67">
                  <c:v>7671.9521485000005</c:v>
                </c:pt>
                <c:pt idx="68">
                  <c:v>7666.5253910000001</c:v>
                </c:pt>
                <c:pt idx="69">
                  <c:v>7661.4658204999996</c:v>
                </c:pt>
                <c:pt idx="70">
                  <c:v>6788.2783204999996</c:v>
                </c:pt>
                <c:pt idx="71">
                  <c:v>6796.5568844999998</c:v>
                </c:pt>
                <c:pt idx="72">
                  <c:v>6812.1357424999997</c:v>
                </c:pt>
                <c:pt idx="73">
                  <c:v>6781.0974120000001</c:v>
                </c:pt>
                <c:pt idx="74">
                  <c:v>6791.5009764999995</c:v>
                </c:pt>
                <c:pt idx="75">
                  <c:v>6790.2453609999993</c:v>
                </c:pt>
                <c:pt idx="76">
                  <c:v>6812.0180664999998</c:v>
                </c:pt>
                <c:pt idx="77">
                  <c:v>6805.4721680000002</c:v>
                </c:pt>
                <c:pt idx="78">
                  <c:v>6798.6723634999998</c:v>
                </c:pt>
              </c:numCache>
            </c:numRef>
          </c:xVal>
          <c:yVal>
            <c:numRef>
              <c:f>' 10 models'!$H$2:$H$80</c:f>
              <c:numCache>
                <c:formatCode>General</c:formatCode>
                <c:ptCount val="79"/>
                <c:pt idx="0">
                  <c:v>216.78975272061234</c:v>
                </c:pt>
                <c:pt idx="1">
                  <c:v>216.78975272061234</c:v>
                </c:pt>
                <c:pt idx="2">
                  <c:v>216.78975272061234</c:v>
                </c:pt>
                <c:pt idx="3">
                  <c:v>216.78975272061234</c:v>
                </c:pt>
                <c:pt idx="4">
                  <c:v>216.78975272061234</c:v>
                </c:pt>
                <c:pt idx="5">
                  <c:v>216.78975272061234</c:v>
                </c:pt>
                <c:pt idx="6">
                  <c:v>216.78975272061234</c:v>
                </c:pt>
                <c:pt idx="7">
                  <c:v>216.78975272061234</c:v>
                </c:pt>
                <c:pt idx="8">
                  <c:v>216.78975272061234</c:v>
                </c:pt>
                <c:pt idx="9">
                  <c:v>216.78975272061234</c:v>
                </c:pt>
                <c:pt idx="10">
                  <c:v>216.78975272061234</c:v>
                </c:pt>
                <c:pt idx="11">
                  <c:v>216.78975272061234</c:v>
                </c:pt>
                <c:pt idx="12">
                  <c:v>216.78975272061234</c:v>
                </c:pt>
                <c:pt idx="13">
                  <c:v>216.78975272061234</c:v>
                </c:pt>
                <c:pt idx="14">
                  <c:v>216.78975272061234</c:v>
                </c:pt>
                <c:pt idx="15">
                  <c:v>216.78975272061234</c:v>
                </c:pt>
                <c:pt idx="16">
                  <c:v>216.78975272061234</c:v>
                </c:pt>
                <c:pt idx="17">
                  <c:v>216.78975272061234</c:v>
                </c:pt>
                <c:pt idx="18">
                  <c:v>216.78975272061234</c:v>
                </c:pt>
                <c:pt idx="19">
                  <c:v>216.78975272061234</c:v>
                </c:pt>
                <c:pt idx="20">
                  <c:v>216.78975272061234</c:v>
                </c:pt>
                <c:pt idx="21">
                  <c:v>216.78975272061234</c:v>
                </c:pt>
                <c:pt idx="22">
                  <c:v>216.78975272061234</c:v>
                </c:pt>
                <c:pt idx="23">
                  <c:v>216.78975272061234</c:v>
                </c:pt>
                <c:pt idx="24">
                  <c:v>216.78975272061234</c:v>
                </c:pt>
                <c:pt idx="25">
                  <c:v>216.78975272061234</c:v>
                </c:pt>
                <c:pt idx="26">
                  <c:v>216.78975272061234</c:v>
                </c:pt>
                <c:pt idx="27">
                  <c:v>216.78975272061234</c:v>
                </c:pt>
                <c:pt idx="28">
                  <c:v>216.78975272061234</c:v>
                </c:pt>
                <c:pt idx="29">
                  <c:v>216.78975272061234</c:v>
                </c:pt>
                <c:pt idx="30">
                  <c:v>216.78975272061234</c:v>
                </c:pt>
                <c:pt idx="31">
                  <c:v>216.78975272061234</c:v>
                </c:pt>
                <c:pt idx="32">
                  <c:v>216.78975272061234</c:v>
                </c:pt>
                <c:pt idx="33">
                  <c:v>216.78975272061234</c:v>
                </c:pt>
                <c:pt idx="34">
                  <c:v>216.78975272061234</c:v>
                </c:pt>
                <c:pt idx="35">
                  <c:v>216.78975272061234</c:v>
                </c:pt>
                <c:pt idx="36">
                  <c:v>216.78975272061234</c:v>
                </c:pt>
                <c:pt idx="37">
                  <c:v>216.78975272061234</c:v>
                </c:pt>
                <c:pt idx="38">
                  <c:v>216.78975272061234</c:v>
                </c:pt>
                <c:pt idx="39">
                  <c:v>216.78975272061234</c:v>
                </c:pt>
                <c:pt idx="40">
                  <c:v>216.78975272061234</c:v>
                </c:pt>
                <c:pt idx="41">
                  <c:v>216.78975272061234</c:v>
                </c:pt>
                <c:pt idx="42">
                  <c:v>216.78975272061234</c:v>
                </c:pt>
                <c:pt idx="43">
                  <c:v>216.78975272061234</c:v>
                </c:pt>
                <c:pt idx="44">
                  <c:v>216.78975272061234</c:v>
                </c:pt>
                <c:pt idx="45">
                  <c:v>216.78975272061234</c:v>
                </c:pt>
                <c:pt idx="46">
                  <c:v>216.78975272061234</c:v>
                </c:pt>
                <c:pt idx="47">
                  <c:v>216.78975272061234</c:v>
                </c:pt>
                <c:pt idx="48">
                  <c:v>216.78975272061234</c:v>
                </c:pt>
                <c:pt idx="49">
                  <c:v>216.78975272061234</c:v>
                </c:pt>
                <c:pt idx="50">
                  <c:v>216.78975272061234</c:v>
                </c:pt>
                <c:pt idx="51">
                  <c:v>216.78975272061234</c:v>
                </c:pt>
                <c:pt idx="52">
                  <c:v>216.78975272061234</c:v>
                </c:pt>
                <c:pt idx="53">
                  <c:v>216.78975272061234</c:v>
                </c:pt>
                <c:pt idx="54">
                  <c:v>216.78975272061234</c:v>
                </c:pt>
                <c:pt idx="55">
                  <c:v>216.78975272061234</c:v>
                </c:pt>
                <c:pt idx="56">
                  <c:v>216.78975272061234</c:v>
                </c:pt>
                <c:pt idx="57">
                  <c:v>216.78975272061234</c:v>
                </c:pt>
                <c:pt idx="58">
                  <c:v>216.78975272061234</c:v>
                </c:pt>
                <c:pt idx="59">
                  <c:v>216.78975272061234</c:v>
                </c:pt>
                <c:pt idx="60">
                  <c:v>216.78975272061234</c:v>
                </c:pt>
                <c:pt idx="61">
                  <c:v>216.78975272061234</c:v>
                </c:pt>
                <c:pt idx="62">
                  <c:v>216.78975272061234</c:v>
                </c:pt>
                <c:pt idx="63">
                  <c:v>216.78975272061234</c:v>
                </c:pt>
                <c:pt idx="64">
                  <c:v>216.78975272061234</c:v>
                </c:pt>
                <c:pt idx="65">
                  <c:v>216.78975272061234</c:v>
                </c:pt>
                <c:pt idx="66">
                  <c:v>216.78975272061234</c:v>
                </c:pt>
                <c:pt idx="67">
                  <c:v>216.78975272061234</c:v>
                </c:pt>
                <c:pt idx="68">
                  <c:v>216.78975272061234</c:v>
                </c:pt>
                <c:pt idx="69">
                  <c:v>216.78975272061234</c:v>
                </c:pt>
                <c:pt idx="70">
                  <c:v>216.78975272061234</c:v>
                </c:pt>
                <c:pt idx="71">
                  <c:v>216.78975272061234</c:v>
                </c:pt>
                <c:pt idx="72">
                  <c:v>216.78975272061234</c:v>
                </c:pt>
                <c:pt idx="73">
                  <c:v>216.78975272061234</c:v>
                </c:pt>
                <c:pt idx="74">
                  <c:v>216.78975272061234</c:v>
                </c:pt>
                <c:pt idx="75">
                  <c:v>216.78975272061234</c:v>
                </c:pt>
                <c:pt idx="76">
                  <c:v>216.78975272061234</c:v>
                </c:pt>
                <c:pt idx="77">
                  <c:v>216.78975272061234</c:v>
                </c:pt>
                <c:pt idx="78">
                  <c:v>216.78975272061234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models'!$F$2:$F$80</c:f>
              <c:numCache>
                <c:formatCode>General</c:formatCode>
                <c:ptCount val="79"/>
                <c:pt idx="0">
                  <c:v>14528.846679999999</c:v>
                </c:pt>
                <c:pt idx="1">
                  <c:v>14581.222656000002</c:v>
                </c:pt>
                <c:pt idx="2">
                  <c:v>14569.0004885</c:v>
                </c:pt>
                <c:pt idx="3">
                  <c:v>14584.494140499999</c:v>
                </c:pt>
                <c:pt idx="4">
                  <c:v>14562.829102</c:v>
                </c:pt>
                <c:pt idx="5">
                  <c:v>14536.961425500001</c:v>
                </c:pt>
                <c:pt idx="6">
                  <c:v>14575.274902499999</c:v>
                </c:pt>
                <c:pt idx="7">
                  <c:v>14512.291015999999</c:v>
                </c:pt>
                <c:pt idx="8">
                  <c:v>12407.5825195</c:v>
                </c:pt>
                <c:pt idx="9">
                  <c:v>12436.320801</c:v>
                </c:pt>
                <c:pt idx="10">
                  <c:v>12447.2939455</c:v>
                </c:pt>
                <c:pt idx="11">
                  <c:v>12427.005371499999</c:v>
                </c:pt>
                <c:pt idx="12">
                  <c:v>12417.278808499999</c:v>
                </c:pt>
                <c:pt idx="13">
                  <c:v>12422.529297000001</c:v>
                </c:pt>
                <c:pt idx="14">
                  <c:v>12445.5742185</c:v>
                </c:pt>
                <c:pt idx="15">
                  <c:v>10191.419922000001</c:v>
                </c:pt>
                <c:pt idx="16">
                  <c:v>10234.3876955</c:v>
                </c:pt>
                <c:pt idx="17">
                  <c:v>10204.4526365</c:v>
                </c:pt>
                <c:pt idx="18">
                  <c:v>10191.459472499999</c:v>
                </c:pt>
                <c:pt idx="19">
                  <c:v>10204.643066500001</c:v>
                </c:pt>
                <c:pt idx="20">
                  <c:v>10193.912109500001</c:v>
                </c:pt>
                <c:pt idx="21">
                  <c:v>17514.901367499999</c:v>
                </c:pt>
                <c:pt idx="22">
                  <c:v>17509.498047000001</c:v>
                </c:pt>
                <c:pt idx="23">
                  <c:v>17461.958008000001</c:v>
                </c:pt>
                <c:pt idx="24">
                  <c:v>17507.488281500002</c:v>
                </c:pt>
                <c:pt idx="25">
                  <c:v>17436.282227</c:v>
                </c:pt>
                <c:pt idx="26">
                  <c:v>17429.751952999999</c:v>
                </c:pt>
                <c:pt idx="27">
                  <c:v>17472.138672000001</c:v>
                </c:pt>
                <c:pt idx="28">
                  <c:v>17276.697265999999</c:v>
                </c:pt>
                <c:pt idx="29">
                  <c:v>17295.766602</c:v>
                </c:pt>
                <c:pt idx="30">
                  <c:v>17320.924804499999</c:v>
                </c:pt>
                <c:pt idx="31">
                  <c:v>17293.716797000001</c:v>
                </c:pt>
                <c:pt idx="32">
                  <c:v>17296.890625</c:v>
                </c:pt>
                <c:pt idx="33">
                  <c:v>17283.9687505</c:v>
                </c:pt>
                <c:pt idx="34">
                  <c:v>17280.109375</c:v>
                </c:pt>
                <c:pt idx="35">
                  <c:v>13033.834472499999</c:v>
                </c:pt>
                <c:pt idx="36">
                  <c:v>13006.078125</c:v>
                </c:pt>
                <c:pt idx="37">
                  <c:v>13028.8291015</c:v>
                </c:pt>
                <c:pt idx="38">
                  <c:v>13023.8837895</c:v>
                </c:pt>
                <c:pt idx="39">
                  <c:v>12999.942382500001</c:v>
                </c:pt>
                <c:pt idx="40">
                  <c:v>13007.1884765</c:v>
                </c:pt>
                <c:pt idx="41">
                  <c:v>13029.866211</c:v>
                </c:pt>
                <c:pt idx="42">
                  <c:v>13023.222168</c:v>
                </c:pt>
                <c:pt idx="43">
                  <c:v>13010.121582</c:v>
                </c:pt>
                <c:pt idx="44">
                  <c:v>12284.896972499999</c:v>
                </c:pt>
                <c:pt idx="45">
                  <c:v>12348.679199499999</c:v>
                </c:pt>
                <c:pt idx="46">
                  <c:v>12312.711426</c:v>
                </c:pt>
                <c:pt idx="47">
                  <c:v>12271.6015625</c:v>
                </c:pt>
                <c:pt idx="48">
                  <c:v>12278.357422000001</c:v>
                </c:pt>
                <c:pt idx="49">
                  <c:v>12287.9531255</c:v>
                </c:pt>
                <c:pt idx="50">
                  <c:v>12292.825195500001</c:v>
                </c:pt>
                <c:pt idx="51">
                  <c:v>12277.6123045</c:v>
                </c:pt>
                <c:pt idx="52">
                  <c:v>7931.3513185000002</c:v>
                </c:pt>
                <c:pt idx="53">
                  <c:v>7928.6577145000001</c:v>
                </c:pt>
                <c:pt idx="54">
                  <c:v>7946.0895995000001</c:v>
                </c:pt>
                <c:pt idx="55">
                  <c:v>7941.7287594999998</c:v>
                </c:pt>
                <c:pt idx="56">
                  <c:v>7942.3898924999994</c:v>
                </c:pt>
                <c:pt idx="57">
                  <c:v>7943.7136229999996</c:v>
                </c:pt>
                <c:pt idx="58">
                  <c:v>7952.2563475000006</c:v>
                </c:pt>
                <c:pt idx="59">
                  <c:v>7960.8955074999994</c:v>
                </c:pt>
                <c:pt idx="60">
                  <c:v>7945.5610349999997</c:v>
                </c:pt>
                <c:pt idx="61">
                  <c:v>7677.4291995000003</c:v>
                </c:pt>
                <c:pt idx="62">
                  <c:v>7685.0461424999994</c:v>
                </c:pt>
                <c:pt idx="63">
                  <c:v>7682.7768555000002</c:v>
                </c:pt>
                <c:pt idx="64">
                  <c:v>7681.3347169999997</c:v>
                </c:pt>
                <c:pt idx="65">
                  <c:v>7673.6101075000006</c:v>
                </c:pt>
                <c:pt idx="66">
                  <c:v>7678.8310545000004</c:v>
                </c:pt>
                <c:pt idx="67">
                  <c:v>7671.9521485000005</c:v>
                </c:pt>
                <c:pt idx="68">
                  <c:v>7666.5253910000001</c:v>
                </c:pt>
                <c:pt idx="69">
                  <c:v>7661.4658204999996</c:v>
                </c:pt>
                <c:pt idx="70">
                  <c:v>6788.2783204999996</c:v>
                </c:pt>
                <c:pt idx="71">
                  <c:v>6796.5568844999998</c:v>
                </c:pt>
                <c:pt idx="72">
                  <c:v>6812.1357424999997</c:v>
                </c:pt>
                <c:pt idx="73">
                  <c:v>6781.0974120000001</c:v>
                </c:pt>
                <c:pt idx="74">
                  <c:v>6791.5009764999995</c:v>
                </c:pt>
                <c:pt idx="75">
                  <c:v>6790.2453609999993</c:v>
                </c:pt>
                <c:pt idx="76">
                  <c:v>6812.0180664999998</c:v>
                </c:pt>
                <c:pt idx="77">
                  <c:v>6805.4721680000002</c:v>
                </c:pt>
                <c:pt idx="78">
                  <c:v>6798.6723634999998</c:v>
                </c:pt>
              </c:numCache>
            </c:numRef>
          </c:xVal>
          <c:yVal>
            <c:numRef>
              <c:f>' 10 models'!$I$2:$I$80</c:f>
              <c:numCache>
                <c:formatCode>General</c:formatCode>
                <c:ptCount val="79"/>
                <c:pt idx="0">
                  <c:v>113.04836462025295</c:v>
                </c:pt>
                <c:pt idx="1">
                  <c:v>113.04836462025295</c:v>
                </c:pt>
                <c:pt idx="2">
                  <c:v>113.04836462025295</c:v>
                </c:pt>
                <c:pt idx="3">
                  <c:v>113.04836462025295</c:v>
                </c:pt>
                <c:pt idx="4">
                  <c:v>113.04836462025295</c:v>
                </c:pt>
                <c:pt idx="5">
                  <c:v>113.04836462025295</c:v>
                </c:pt>
                <c:pt idx="6">
                  <c:v>113.04836462025295</c:v>
                </c:pt>
                <c:pt idx="7">
                  <c:v>113.04836462025295</c:v>
                </c:pt>
                <c:pt idx="8">
                  <c:v>113.04836462025295</c:v>
                </c:pt>
                <c:pt idx="9">
                  <c:v>113.04836462025295</c:v>
                </c:pt>
                <c:pt idx="10">
                  <c:v>113.04836462025295</c:v>
                </c:pt>
                <c:pt idx="11">
                  <c:v>113.04836462025295</c:v>
                </c:pt>
                <c:pt idx="12">
                  <c:v>113.04836462025295</c:v>
                </c:pt>
                <c:pt idx="13">
                  <c:v>113.04836462025295</c:v>
                </c:pt>
                <c:pt idx="14">
                  <c:v>113.04836462025295</c:v>
                </c:pt>
                <c:pt idx="15">
                  <c:v>113.04836462025295</c:v>
                </c:pt>
                <c:pt idx="16">
                  <c:v>113.04836462025295</c:v>
                </c:pt>
                <c:pt idx="17">
                  <c:v>113.04836462025295</c:v>
                </c:pt>
                <c:pt idx="18">
                  <c:v>113.04836462025295</c:v>
                </c:pt>
                <c:pt idx="19">
                  <c:v>113.04836462025295</c:v>
                </c:pt>
                <c:pt idx="20">
                  <c:v>113.04836462025295</c:v>
                </c:pt>
                <c:pt idx="21">
                  <c:v>113.04836462025295</c:v>
                </c:pt>
                <c:pt idx="22">
                  <c:v>113.04836462025295</c:v>
                </c:pt>
                <c:pt idx="23">
                  <c:v>113.04836462025295</c:v>
                </c:pt>
                <c:pt idx="24">
                  <c:v>113.04836462025295</c:v>
                </c:pt>
                <c:pt idx="25">
                  <c:v>113.04836462025295</c:v>
                </c:pt>
                <c:pt idx="26">
                  <c:v>113.04836462025295</c:v>
                </c:pt>
                <c:pt idx="27">
                  <c:v>113.04836462025295</c:v>
                </c:pt>
                <c:pt idx="28">
                  <c:v>113.04836462025295</c:v>
                </c:pt>
                <c:pt idx="29">
                  <c:v>113.04836462025295</c:v>
                </c:pt>
                <c:pt idx="30">
                  <c:v>113.04836462025295</c:v>
                </c:pt>
                <c:pt idx="31">
                  <c:v>113.04836462025295</c:v>
                </c:pt>
                <c:pt idx="32">
                  <c:v>113.04836462025295</c:v>
                </c:pt>
                <c:pt idx="33">
                  <c:v>113.04836462025295</c:v>
                </c:pt>
                <c:pt idx="34">
                  <c:v>113.04836462025295</c:v>
                </c:pt>
                <c:pt idx="35">
                  <c:v>113.04836462025295</c:v>
                </c:pt>
                <c:pt idx="36">
                  <c:v>113.04836462025295</c:v>
                </c:pt>
                <c:pt idx="37">
                  <c:v>113.04836462025295</c:v>
                </c:pt>
                <c:pt idx="38">
                  <c:v>113.04836462025295</c:v>
                </c:pt>
                <c:pt idx="39">
                  <c:v>113.04836462025295</c:v>
                </c:pt>
                <c:pt idx="40">
                  <c:v>113.04836462025295</c:v>
                </c:pt>
                <c:pt idx="41">
                  <c:v>113.04836462025295</c:v>
                </c:pt>
                <c:pt idx="42">
                  <c:v>113.04836462025295</c:v>
                </c:pt>
                <c:pt idx="43">
                  <c:v>113.04836462025295</c:v>
                </c:pt>
                <c:pt idx="44">
                  <c:v>113.04836462025295</c:v>
                </c:pt>
                <c:pt idx="45">
                  <c:v>113.04836462025295</c:v>
                </c:pt>
                <c:pt idx="46">
                  <c:v>113.04836462025295</c:v>
                </c:pt>
                <c:pt idx="47">
                  <c:v>113.04836462025295</c:v>
                </c:pt>
                <c:pt idx="48">
                  <c:v>113.04836462025295</c:v>
                </c:pt>
                <c:pt idx="49">
                  <c:v>113.04836462025295</c:v>
                </c:pt>
                <c:pt idx="50">
                  <c:v>113.04836462025295</c:v>
                </c:pt>
                <c:pt idx="51">
                  <c:v>113.04836462025295</c:v>
                </c:pt>
                <c:pt idx="52">
                  <c:v>113.04836462025295</c:v>
                </c:pt>
                <c:pt idx="53">
                  <c:v>113.04836462025295</c:v>
                </c:pt>
                <c:pt idx="54">
                  <c:v>113.04836462025295</c:v>
                </c:pt>
                <c:pt idx="55">
                  <c:v>113.04836462025295</c:v>
                </c:pt>
                <c:pt idx="56">
                  <c:v>113.04836462025295</c:v>
                </c:pt>
                <c:pt idx="57">
                  <c:v>113.04836462025295</c:v>
                </c:pt>
                <c:pt idx="58">
                  <c:v>113.04836462025295</c:v>
                </c:pt>
                <c:pt idx="59">
                  <c:v>113.04836462025295</c:v>
                </c:pt>
                <c:pt idx="60">
                  <c:v>113.04836462025295</c:v>
                </c:pt>
                <c:pt idx="61">
                  <c:v>113.04836462025295</c:v>
                </c:pt>
                <c:pt idx="62">
                  <c:v>113.04836462025295</c:v>
                </c:pt>
                <c:pt idx="63">
                  <c:v>113.04836462025295</c:v>
                </c:pt>
                <c:pt idx="64">
                  <c:v>113.04836462025295</c:v>
                </c:pt>
                <c:pt idx="65">
                  <c:v>113.04836462025295</c:v>
                </c:pt>
                <c:pt idx="66">
                  <c:v>113.04836462025295</c:v>
                </c:pt>
                <c:pt idx="67">
                  <c:v>113.04836462025295</c:v>
                </c:pt>
                <c:pt idx="68">
                  <c:v>113.04836462025295</c:v>
                </c:pt>
                <c:pt idx="69">
                  <c:v>113.04836462025295</c:v>
                </c:pt>
                <c:pt idx="70">
                  <c:v>113.04836462025295</c:v>
                </c:pt>
                <c:pt idx="71">
                  <c:v>113.04836462025295</c:v>
                </c:pt>
                <c:pt idx="72">
                  <c:v>113.04836462025295</c:v>
                </c:pt>
                <c:pt idx="73">
                  <c:v>113.04836462025295</c:v>
                </c:pt>
                <c:pt idx="74">
                  <c:v>113.04836462025295</c:v>
                </c:pt>
                <c:pt idx="75">
                  <c:v>113.04836462025295</c:v>
                </c:pt>
                <c:pt idx="76">
                  <c:v>113.04836462025295</c:v>
                </c:pt>
                <c:pt idx="77">
                  <c:v>113.04836462025295</c:v>
                </c:pt>
                <c:pt idx="78">
                  <c:v>113.04836462025295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475176"/>
        <c:axId val="533476744"/>
      </c:scatterChart>
      <c:valAx>
        <c:axId val="53347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3476744"/>
        <c:crosses val="autoZero"/>
        <c:crossBetween val="midCat"/>
      </c:valAx>
      <c:valAx>
        <c:axId val="53347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3475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contours'!$D$2:$D$87</c:f>
              <c:numCache>
                <c:formatCode>General</c:formatCode>
                <c:ptCount val="86"/>
                <c:pt idx="0">
                  <c:v>429.83383199999997</c:v>
                </c:pt>
                <c:pt idx="1">
                  <c:v>429.70013399999999</c:v>
                </c:pt>
                <c:pt idx="2">
                  <c:v>431.73727400000001</c:v>
                </c:pt>
                <c:pt idx="3">
                  <c:v>431.23675500000002</c:v>
                </c:pt>
                <c:pt idx="4">
                  <c:v>431.18457000000001</c:v>
                </c:pt>
                <c:pt idx="5">
                  <c:v>430.76071200000001</c:v>
                </c:pt>
                <c:pt idx="6">
                  <c:v>429.87469499999997</c:v>
                </c:pt>
                <c:pt idx="7">
                  <c:v>431.109375</c:v>
                </c:pt>
                <c:pt idx="8">
                  <c:v>429.22119099999998</c:v>
                </c:pt>
                <c:pt idx="9">
                  <c:v>396.79656999999997</c:v>
                </c:pt>
                <c:pt idx="10">
                  <c:v>396.286652</c:v>
                </c:pt>
                <c:pt idx="11">
                  <c:v>397.51214599999997</c:v>
                </c:pt>
                <c:pt idx="12">
                  <c:v>397.83523600000001</c:v>
                </c:pt>
                <c:pt idx="13">
                  <c:v>397.57351699999998</c:v>
                </c:pt>
                <c:pt idx="14">
                  <c:v>396.91729700000002</c:v>
                </c:pt>
                <c:pt idx="15">
                  <c:v>397.44061299999998</c:v>
                </c:pt>
                <c:pt idx="16">
                  <c:v>398.04681399999998</c:v>
                </c:pt>
                <c:pt idx="17">
                  <c:v>359.07742300000001</c:v>
                </c:pt>
                <c:pt idx="18">
                  <c:v>360.63253800000001</c:v>
                </c:pt>
                <c:pt idx="19">
                  <c:v>359.64211999999998</c:v>
                </c:pt>
                <c:pt idx="20">
                  <c:v>359.49414100000001</c:v>
                </c:pt>
                <c:pt idx="21">
                  <c:v>359.11181599999998</c:v>
                </c:pt>
                <c:pt idx="22">
                  <c:v>359.18597399999999</c:v>
                </c:pt>
                <c:pt idx="23">
                  <c:v>359.46151700000001</c:v>
                </c:pt>
                <c:pt idx="24">
                  <c:v>359.03988600000002</c:v>
                </c:pt>
                <c:pt idx="25">
                  <c:v>481.12673999999998</c:v>
                </c:pt>
                <c:pt idx="26">
                  <c:v>482.36468500000001</c:v>
                </c:pt>
                <c:pt idx="27">
                  <c:v>481.41085800000002</c:v>
                </c:pt>
                <c:pt idx="28">
                  <c:v>479.98049900000001</c:v>
                </c:pt>
                <c:pt idx="29">
                  <c:v>480.88708500000001</c:v>
                </c:pt>
                <c:pt idx="30">
                  <c:v>479.71054099999998</c:v>
                </c:pt>
                <c:pt idx="31">
                  <c:v>479.415955</c:v>
                </c:pt>
                <c:pt idx="32">
                  <c:v>480.495789</c:v>
                </c:pt>
                <c:pt idx="33">
                  <c:v>472.86102299999999</c:v>
                </c:pt>
                <c:pt idx="34">
                  <c:v>473.37326000000002</c:v>
                </c:pt>
                <c:pt idx="35">
                  <c:v>474.12261999999998</c:v>
                </c:pt>
                <c:pt idx="36">
                  <c:v>473.02160600000002</c:v>
                </c:pt>
                <c:pt idx="37">
                  <c:v>473.318848</c:v>
                </c:pt>
                <c:pt idx="38">
                  <c:v>472.97308299999997</c:v>
                </c:pt>
                <c:pt idx="39">
                  <c:v>473.01452599999999</c:v>
                </c:pt>
                <c:pt idx="40">
                  <c:v>473.05221599999999</c:v>
                </c:pt>
                <c:pt idx="41">
                  <c:v>422.17672700000003</c:v>
                </c:pt>
                <c:pt idx="42">
                  <c:v>421.671021</c:v>
                </c:pt>
                <c:pt idx="43">
                  <c:v>422.34170499999999</c:v>
                </c:pt>
                <c:pt idx="44">
                  <c:v>421.80963100000002</c:v>
                </c:pt>
                <c:pt idx="45">
                  <c:v>421.13623000000001</c:v>
                </c:pt>
                <c:pt idx="46">
                  <c:v>421.39328</c:v>
                </c:pt>
                <c:pt idx="47">
                  <c:v>422.17132600000002</c:v>
                </c:pt>
                <c:pt idx="48">
                  <c:v>422.35086100000001</c:v>
                </c:pt>
                <c:pt idx="49">
                  <c:v>421.888214</c:v>
                </c:pt>
                <c:pt idx="50">
                  <c:v>409.84826700000002</c:v>
                </c:pt>
                <c:pt idx="51">
                  <c:v>411.22384599999998</c:v>
                </c:pt>
                <c:pt idx="52">
                  <c:v>410.31091300000003</c:v>
                </c:pt>
                <c:pt idx="53">
                  <c:v>409.57345600000002</c:v>
                </c:pt>
                <c:pt idx="54">
                  <c:v>409.72454800000003</c:v>
                </c:pt>
                <c:pt idx="55">
                  <c:v>409.65765399999998</c:v>
                </c:pt>
                <c:pt idx="56">
                  <c:v>410.359283</c:v>
                </c:pt>
                <c:pt idx="57">
                  <c:v>409.68862899999999</c:v>
                </c:pt>
                <c:pt idx="58">
                  <c:v>409.862122</c:v>
                </c:pt>
                <c:pt idx="59">
                  <c:v>324.27771000000001</c:v>
                </c:pt>
                <c:pt idx="60">
                  <c:v>324.203125</c:v>
                </c:pt>
                <c:pt idx="61">
                  <c:v>324.85556000000003</c:v>
                </c:pt>
                <c:pt idx="62">
                  <c:v>324.41854899999998</c:v>
                </c:pt>
                <c:pt idx="63">
                  <c:v>324.55264299999999</c:v>
                </c:pt>
                <c:pt idx="64">
                  <c:v>324.65213</c:v>
                </c:pt>
                <c:pt idx="65">
                  <c:v>324.96804800000001</c:v>
                </c:pt>
                <c:pt idx="66">
                  <c:v>325.34023999999999</c:v>
                </c:pt>
                <c:pt idx="67">
                  <c:v>324.76525900000001</c:v>
                </c:pt>
                <c:pt idx="68">
                  <c:v>314.44607500000001</c:v>
                </c:pt>
                <c:pt idx="69">
                  <c:v>314.93109099999998</c:v>
                </c:pt>
                <c:pt idx="70">
                  <c:v>314.88717700000001</c:v>
                </c:pt>
                <c:pt idx="71">
                  <c:v>314.41635100000002</c:v>
                </c:pt>
                <c:pt idx="72">
                  <c:v>314.527985</c:v>
                </c:pt>
                <c:pt idx="73">
                  <c:v>314.71804800000001</c:v>
                </c:pt>
                <c:pt idx="74">
                  <c:v>314.56457499999999</c:v>
                </c:pt>
                <c:pt idx="75">
                  <c:v>314.33221400000002</c:v>
                </c:pt>
                <c:pt idx="76">
                  <c:v>314.28677399999998</c:v>
                </c:pt>
                <c:pt idx="77">
                  <c:v>297.75183099999998</c:v>
                </c:pt>
                <c:pt idx="78">
                  <c:v>298.07839999999999</c:v>
                </c:pt>
                <c:pt idx="79">
                  <c:v>298.59234600000002</c:v>
                </c:pt>
                <c:pt idx="80">
                  <c:v>297.35110500000002</c:v>
                </c:pt>
                <c:pt idx="81">
                  <c:v>297.71160900000001</c:v>
                </c:pt>
                <c:pt idx="82">
                  <c:v>297.74792500000001</c:v>
                </c:pt>
                <c:pt idx="83">
                  <c:v>299.01895100000002</c:v>
                </c:pt>
                <c:pt idx="84">
                  <c:v>298.68637100000001</c:v>
                </c:pt>
                <c:pt idx="85">
                  <c:v>298.38076799999999</c:v>
                </c:pt>
              </c:numCache>
            </c:numRef>
          </c:xVal>
          <c:yVal>
            <c:numRef>
              <c:f>' 10 contours'!$C$2:$C$87</c:f>
              <c:numCache>
                <c:formatCode>General</c:formatCode>
                <c:ptCount val="86"/>
                <c:pt idx="0">
                  <c:v>431.78411899999998</c:v>
                </c:pt>
                <c:pt idx="1">
                  <c:v>430.72048999999998</c:v>
                </c:pt>
                <c:pt idx="2">
                  <c:v>431.81362899999999</c:v>
                </c:pt>
                <c:pt idx="3">
                  <c:v>434.711975</c:v>
                </c:pt>
                <c:pt idx="4">
                  <c:v>434.92065400000001</c:v>
                </c:pt>
                <c:pt idx="5">
                  <c:v>433.18090799999999</c:v>
                </c:pt>
                <c:pt idx="6">
                  <c:v>431.91284200000001</c:v>
                </c:pt>
                <c:pt idx="7">
                  <c:v>435.738922</c:v>
                </c:pt>
                <c:pt idx="8">
                  <c:v>436.44296300000002</c:v>
                </c:pt>
                <c:pt idx="9">
                  <c:v>397.41006499999997</c:v>
                </c:pt>
                <c:pt idx="10">
                  <c:v>395.49380500000001</c:v>
                </c:pt>
                <c:pt idx="11">
                  <c:v>399.017426</c:v>
                </c:pt>
                <c:pt idx="12">
                  <c:v>398.99063100000001</c:v>
                </c:pt>
                <c:pt idx="13">
                  <c:v>397.473816</c:v>
                </c:pt>
                <c:pt idx="14">
                  <c:v>399.54834</c:v>
                </c:pt>
                <c:pt idx="15">
                  <c:v>398.307098</c:v>
                </c:pt>
                <c:pt idx="16">
                  <c:v>398.6875</c:v>
                </c:pt>
                <c:pt idx="17">
                  <c:v>360.52600100000001</c:v>
                </c:pt>
                <c:pt idx="18">
                  <c:v>360.910797</c:v>
                </c:pt>
                <c:pt idx="19">
                  <c:v>359.89965799999999</c:v>
                </c:pt>
                <c:pt idx="20">
                  <c:v>359.01995799999997</c:v>
                </c:pt>
                <c:pt idx="21">
                  <c:v>359.15557899999999</c:v>
                </c:pt>
                <c:pt idx="22">
                  <c:v>360.53564499999999</c:v>
                </c:pt>
                <c:pt idx="23">
                  <c:v>360.68643200000002</c:v>
                </c:pt>
                <c:pt idx="24">
                  <c:v>360.46289100000001</c:v>
                </c:pt>
                <c:pt idx="25">
                  <c:v>481.25219700000002</c:v>
                </c:pt>
                <c:pt idx="26">
                  <c:v>478.74694799999997</c:v>
                </c:pt>
                <c:pt idx="27">
                  <c:v>478.52038599999997</c:v>
                </c:pt>
                <c:pt idx="28">
                  <c:v>480.56921399999999</c:v>
                </c:pt>
                <c:pt idx="29">
                  <c:v>480.65325899999999</c:v>
                </c:pt>
                <c:pt idx="30">
                  <c:v>478.95517000000001</c:v>
                </c:pt>
                <c:pt idx="31">
                  <c:v>478.38269000000003</c:v>
                </c:pt>
                <c:pt idx="32">
                  <c:v>480.92126500000001</c:v>
                </c:pt>
                <c:pt idx="33">
                  <c:v>471.63467400000002</c:v>
                </c:pt>
                <c:pt idx="34">
                  <c:v>471.67401100000001</c:v>
                </c:pt>
                <c:pt idx="35">
                  <c:v>471.59906000000001</c:v>
                </c:pt>
                <c:pt idx="36">
                  <c:v>471.90466300000003</c:v>
                </c:pt>
                <c:pt idx="37">
                  <c:v>471.83941700000003</c:v>
                </c:pt>
                <c:pt idx="38">
                  <c:v>471.717896</c:v>
                </c:pt>
                <c:pt idx="39">
                  <c:v>471.70620700000001</c:v>
                </c:pt>
                <c:pt idx="40">
                  <c:v>471.71365400000002</c:v>
                </c:pt>
                <c:pt idx="41">
                  <c:v>420.58126800000002</c:v>
                </c:pt>
                <c:pt idx="42">
                  <c:v>420.31310999999999</c:v>
                </c:pt>
                <c:pt idx="43">
                  <c:v>420.13052399999998</c:v>
                </c:pt>
                <c:pt idx="44">
                  <c:v>421.36389200000002</c:v>
                </c:pt>
                <c:pt idx="45">
                  <c:v>420.41387900000001</c:v>
                </c:pt>
                <c:pt idx="46">
                  <c:v>420.37307700000002</c:v>
                </c:pt>
                <c:pt idx="47">
                  <c:v>420.46386699999999</c:v>
                </c:pt>
                <c:pt idx="48">
                  <c:v>420.136078</c:v>
                </c:pt>
                <c:pt idx="49">
                  <c:v>420.12872299999998</c:v>
                </c:pt>
                <c:pt idx="50">
                  <c:v>408.58502199999998</c:v>
                </c:pt>
                <c:pt idx="51">
                  <c:v>408.99719199999998</c:v>
                </c:pt>
                <c:pt idx="52">
                  <c:v>409.06091300000003</c:v>
                </c:pt>
                <c:pt idx="53">
                  <c:v>408.664581</c:v>
                </c:pt>
                <c:pt idx="54">
                  <c:v>408.60409499999997</c:v>
                </c:pt>
                <c:pt idx="55">
                  <c:v>409.07290599999999</c:v>
                </c:pt>
                <c:pt idx="56">
                  <c:v>408.58157299999999</c:v>
                </c:pt>
                <c:pt idx="57">
                  <c:v>408.68060300000002</c:v>
                </c:pt>
                <c:pt idx="58">
                  <c:v>408.58746300000001</c:v>
                </c:pt>
                <c:pt idx="59">
                  <c:v>321.88937399999998</c:v>
                </c:pt>
                <c:pt idx="60">
                  <c:v>321.88504</c:v>
                </c:pt>
                <c:pt idx="61">
                  <c:v>321.87930299999999</c:v>
                </c:pt>
                <c:pt idx="62">
                  <c:v>322.18396000000001</c:v>
                </c:pt>
                <c:pt idx="63">
                  <c:v>322.06420900000001</c:v>
                </c:pt>
                <c:pt idx="64">
                  <c:v>322.06478900000002</c:v>
                </c:pt>
                <c:pt idx="65">
                  <c:v>322.010986</c:v>
                </c:pt>
                <c:pt idx="66">
                  <c:v>322.12085000000002</c:v>
                </c:pt>
                <c:pt idx="67">
                  <c:v>321.98001099999999</c:v>
                </c:pt>
                <c:pt idx="68">
                  <c:v>313.23297100000002</c:v>
                </c:pt>
                <c:pt idx="69">
                  <c:v>313.11337300000002</c:v>
                </c:pt>
                <c:pt idx="70">
                  <c:v>312.94656400000002</c:v>
                </c:pt>
                <c:pt idx="71">
                  <c:v>313.30944799999997</c:v>
                </c:pt>
                <c:pt idx="72">
                  <c:v>313.24343900000002</c:v>
                </c:pt>
                <c:pt idx="73">
                  <c:v>312.613068</c:v>
                </c:pt>
                <c:pt idx="74">
                  <c:v>312.71234099999998</c:v>
                </c:pt>
                <c:pt idx="75">
                  <c:v>312.57629400000002</c:v>
                </c:pt>
                <c:pt idx="76">
                  <c:v>312.64163200000002</c:v>
                </c:pt>
                <c:pt idx="77">
                  <c:v>295.70092799999998</c:v>
                </c:pt>
                <c:pt idx="78">
                  <c:v>295.57193000000001</c:v>
                </c:pt>
                <c:pt idx="79">
                  <c:v>295.57000699999998</c:v>
                </c:pt>
                <c:pt idx="80">
                  <c:v>295.75479100000001</c:v>
                </c:pt>
                <c:pt idx="81">
                  <c:v>295.76312300000001</c:v>
                </c:pt>
                <c:pt idx="82">
                  <c:v>295.37335200000001</c:v>
                </c:pt>
                <c:pt idx="83">
                  <c:v>295.42346199999997</c:v>
                </c:pt>
                <c:pt idx="84">
                  <c:v>295.03747600000003</c:v>
                </c:pt>
                <c:pt idx="85">
                  <c:v>295.31195100000002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320000"/>
        <c:axId val="460289720"/>
      </c:scatterChart>
      <c:valAx>
        <c:axId val="52832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89720"/>
        <c:crosses val="autoZero"/>
        <c:crossBetween val="midCat"/>
      </c:valAx>
      <c:valAx>
        <c:axId val="46028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832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contours'!$F$2:$F$87</c:f>
              <c:numCache>
                <c:formatCode>General</c:formatCode>
                <c:ptCount val="86"/>
                <c:pt idx="0">
                  <c:v>430.80897549999997</c:v>
                </c:pt>
                <c:pt idx="1">
                  <c:v>430.21031199999999</c:v>
                </c:pt>
                <c:pt idx="2">
                  <c:v>431.77545150000003</c:v>
                </c:pt>
                <c:pt idx="3">
                  <c:v>432.97436500000003</c:v>
                </c:pt>
                <c:pt idx="4">
                  <c:v>433.05261200000001</c:v>
                </c:pt>
                <c:pt idx="5">
                  <c:v>431.97081000000003</c:v>
                </c:pt>
                <c:pt idx="6">
                  <c:v>430.89376849999996</c:v>
                </c:pt>
                <c:pt idx="7">
                  <c:v>433.4241485</c:v>
                </c:pt>
                <c:pt idx="8">
                  <c:v>432.83207700000003</c:v>
                </c:pt>
                <c:pt idx="9">
                  <c:v>397.1033175</c:v>
                </c:pt>
                <c:pt idx="10">
                  <c:v>395.89022850000003</c:v>
                </c:pt>
                <c:pt idx="11">
                  <c:v>398.26478599999996</c:v>
                </c:pt>
                <c:pt idx="12">
                  <c:v>398.41293350000001</c:v>
                </c:pt>
                <c:pt idx="13">
                  <c:v>397.52366649999999</c:v>
                </c:pt>
                <c:pt idx="14">
                  <c:v>398.23281850000001</c:v>
                </c:pt>
                <c:pt idx="15">
                  <c:v>397.87385549999999</c:v>
                </c:pt>
                <c:pt idx="16">
                  <c:v>398.36715700000002</c:v>
                </c:pt>
                <c:pt idx="17">
                  <c:v>359.80171200000001</c:v>
                </c:pt>
                <c:pt idx="18">
                  <c:v>360.77166750000004</c:v>
                </c:pt>
                <c:pt idx="19">
                  <c:v>359.77088900000001</c:v>
                </c:pt>
                <c:pt idx="20">
                  <c:v>359.25704949999999</c:v>
                </c:pt>
                <c:pt idx="21">
                  <c:v>359.13369749999998</c:v>
                </c:pt>
                <c:pt idx="22">
                  <c:v>359.86080949999996</c:v>
                </c:pt>
                <c:pt idx="23">
                  <c:v>360.07397450000002</c:v>
                </c:pt>
                <c:pt idx="24">
                  <c:v>359.75138850000002</c:v>
                </c:pt>
                <c:pt idx="25">
                  <c:v>481.18946849999998</c:v>
                </c:pt>
                <c:pt idx="26">
                  <c:v>480.55581649999999</c:v>
                </c:pt>
                <c:pt idx="27">
                  <c:v>479.965622</c:v>
                </c:pt>
                <c:pt idx="28">
                  <c:v>480.2748565</c:v>
                </c:pt>
                <c:pt idx="29">
                  <c:v>480.770172</c:v>
                </c:pt>
                <c:pt idx="30">
                  <c:v>479.33285549999999</c:v>
                </c:pt>
                <c:pt idx="31">
                  <c:v>478.89932250000004</c:v>
                </c:pt>
                <c:pt idx="32">
                  <c:v>480.708527</c:v>
                </c:pt>
                <c:pt idx="33">
                  <c:v>472.24784850000003</c:v>
                </c:pt>
                <c:pt idx="34">
                  <c:v>472.52363550000001</c:v>
                </c:pt>
                <c:pt idx="35">
                  <c:v>472.86084</c:v>
                </c:pt>
                <c:pt idx="36">
                  <c:v>472.46313450000002</c:v>
                </c:pt>
                <c:pt idx="37">
                  <c:v>472.57913250000001</c:v>
                </c:pt>
                <c:pt idx="38">
                  <c:v>472.34548949999999</c:v>
                </c:pt>
                <c:pt idx="39">
                  <c:v>472.3603665</c:v>
                </c:pt>
                <c:pt idx="40">
                  <c:v>472.38293499999997</c:v>
                </c:pt>
                <c:pt idx="41">
                  <c:v>421.37899750000003</c:v>
                </c:pt>
                <c:pt idx="42">
                  <c:v>420.99206549999997</c:v>
                </c:pt>
                <c:pt idx="43">
                  <c:v>421.23611449999999</c:v>
                </c:pt>
                <c:pt idx="44">
                  <c:v>421.58676150000002</c:v>
                </c:pt>
                <c:pt idx="45">
                  <c:v>420.77505450000001</c:v>
                </c:pt>
                <c:pt idx="46">
                  <c:v>420.88317849999999</c:v>
                </c:pt>
                <c:pt idx="47">
                  <c:v>421.31759650000004</c:v>
                </c:pt>
                <c:pt idx="48">
                  <c:v>421.2434695</c:v>
                </c:pt>
                <c:pt idx="49">
                  <c:v>421.00846849999999</c:v>
                </c:pt>
                <c:pt idx="50">
                  <c:v>409.21664450000003</c:v>
                </c:pt>
                <c:pt idx="51">
                  <c:v>410.11051899999995</c:v>
                </c:pt>
                <c:pt idx="52">
                  <c:v>409.68591300000003</c:v>
                </c:pt>
                <c:pt idx="53">
                  <c:v>409.11901850000004</c:v>
                </c:pt>
                <c:pt idx="54">
                  <c:v>409.16432150000003</c:v>
                </c:pt>
                <c:pt idx="55">
                  <c:v>409.36527999999998</c:v>
                </c:pt>
                <c:pt idx="56">
                  <c:v>409.47042799999997</c:v>
                </c:pt>
                <c:pt idx="57">
                  <c:v>409.18461600000001</c:v>
                </c:pt>
                <c:pt idx="58">
                  <c:v>409.22479250000004</c:v>
                </c:pt>
                <c:pt idx="59">
                  <c:v>323.08354199999997</c:v>
                </c:pt>
                <c:pt idx="60">
                  <c:v>323.0440825</c:v>
                </c:pt>
                <c:pt idx="61">
                  <c:v>323.36743150000001</c:v>
                </c:pt>
                <c:pt idx="62">
                  <c:v>323.30125450000003</c:v>
                </c:pt>
                <c:pt idx="63">
                  <c:v>323.308426</c:v>
                </c:pt>
                <c:pt idx="64">
                  <c:v>323.35845949999998</c:v>
                </c:pt>
                <c:pt idx="65">
                  <c:v>323.48951699999998</c:v>
                </c:pt>
                <c:pt idx="66">
                  <c:v>323.73054500000001</c:v>
                </c:pt>
                <c:pt idx="67">
                  <c:v>323.372635</c:v>
                </c:pt>
                <c:pt idx="68">
                  <c:v>313.83952299999999</c:v>
                </c:pt>
                <c:pt idx="69">
                  <c:v>314.02223200000003</c:v>
                </c:pt>
                <c:pt idx="70">
                  <c:v>313.91687050000002</c:v>
                </c:pt>
                <c:pt idx="71">
                  <c:v>313.86289950000003</c:v>
                </c:pt>
                <c:pt idx="72">
                  <c:v>313.88571200000001</c:v>
                </c:pt>
                <c:pt idx="73">
                  <c:v>313.66555800000003</c:v>
                </c:pt>
                <c:pt idx="74">
                  <c:v>313.63845800000001</c:v>
                </c:pt>
                <c:pt idx="75">
                  <c:v>313.45425399999999</c:v>
                </c:pt>
                <c:pt idx="76">
                  <c:v>313.464203</c:v>
                </c:pt>
                <c:pt idx="77">
                  <c:v>296.72637950000001</c:v>
                </c:pt>
                <c:pt idx="78">
                  <c:v>296.82516499999997</c:v>
                </c:pt>
                <c:pt idx="79">
                  <c:v>297.08117649999997</c:v>
                </c:pt>
                <c:pt idx="80">
                  <c:v>296.55294800000001</c:v>
                </c:pt>
                <c:pt idx="81">
                  <c:v>296.73736600000001</c:v>
                </c:pt>
                <c:pt idx="82">
                  <c:v>296.56063849999998</c:v>
                </c:pt>
                <c:pt idx="83">
                  <c:v>297.22120649999999</c:v>
                </c:pt>
                <c:pt idx="84">
                  <c:v>296.86192349999999</c:v>
                </c:pt>
                <c:pt idx="85">
                  <c:v>296.84635950000001</c:v>
                </c:pt>
              </c:numCache>
            </c:numRef>
          </c:xVal>
          <c:yVal>
            <c:numRef>
              <c:f>' 10 contours'!$E$2:$E$87</c:f>
              <c:numCache>
                <c:formatCode>General</c:formatCode>
                <c:ptCount val="86"/>
                <c:pt idx="0">
                  <c:v>-1.950287000000003</c:v>
                </c:pt>
                <c:pt idx="1">
                  <c:v>-1.0203559999999925</c:v>
                </c:pt>
                <c:pt idx="2">
                  <c:v>-7.635499999997819E-2</c:v>
                </c:pt>
                <c:pt idx="3">
                  <c:v>-3.4752199999999789</c:v>
                </c:pt>
                <c:pt idx="4">
                  <c:v>-3.7360840000000053</c:v>
                </c:pt>
                <c:pt idx="5">
                  <c:v>-2.4201959999999758</c:v>
                </c:pt>
                <c:pt idx="6">
                  <c:v>-2.0381470000000377</c:v>
                </c:pt>
                <c:pt idx="7">
                  <c:v>-4.6295470000000023</c:v>
                </c:pt>
                <c:pt idx="8">
                  <c:v>-7.221772000000044</c:v>
                </c:pt>
                <c:pt idx="9">
                  <c:v>-0.61349500000000035</c:v>
                </c:pt>
                <c:pt idx="10">
                  <c:v>0.79284699999999475</c:v>
                </c:pt>
                <c:pt idx="11">
                  <c:v>-1.5052800000000275</c:v>
                </c:pt>
                <c:pt idx="12">
                  <c:v>-1.1553949999999986</c:v>
                </c:pt>
                <c:pt idx="13">
                  <c:v>9.9700999999981832E-2</c:v>
                </c:pt>
                <c:pt idx="14">
                  <c:v>-2.6310429999999769</c:v>
                </c:pt>
                <c:pt idx="15">
                  <c:v>-0.8664850000000115</c:v>
                </c:pt>
                <c:pt idx="16">
                  <c:v>-0.64068600000001652</c:v>
                </c:pt>
                <c:pt idx="17">
                  <c:v>-1.4485779999999977</c:v>
                </c:pt>
                <c:pt idx="18">
                  <c:v>-0.27825899999999137</c:v>
                </c:pt>
                <c:pt idx="19">
                  <c:v>-0.25753800000001092</c:v>
                </c:pt>
                <c:pt idx="20">
                  <c:v>0.4741830000000391</c:v>
                </c:pt>
                <c:pt idx="21">
                  <c:v>-4.3763000000012653E-2</c:v>
                </c:pt>
                <c:pt idx="22">
                  <c:v>-1.3496710000000007</c:v>
                </c:pt>
                <c:pt idx="23">
                  <c:v>-1.22491500000001</c:v>
                </c:pt>
                <c:pt idx="24">
                  <c:v>-1.4230049999999892</c:v>
                </c:pt>
                <c:pt idx="25">
                  <c:v>-0.1254570000000399</c:v>
                </c:pt>
                <c:pt idx="26">
                  <c:v>3.6177370000000337</c:v>
                </c:pt>
                <c:pt idx="27">
                  <c:v>2.8904720000000452</c:v>
                </c:pt>
                <c:pt idx="28">
                  <c:v>-0.58871499999997923</c:v>
                </c:pt>
                <c:pt idx="29">
                  <c:v>0.23382600000002185</c:v>
                </c:pt>
                <c:pt idx="30">
                  <c:v>0.75537099999996826</c:v>
                </c:pt>
                <c:pt idx="31">
                  <c:v>1.0332649999999717</c:v>
                </c:pt>
                <c:pt idx="32">
                  <c:v>-0.4254760000000033</c:v>
                </c:pt>
                <c:pt idx="33">
                  <c:v>1.2263489999999706</c:v>
                </c:pt>
                <c:pt idx="34">
                  <c:v>1.6992490000000089</c:v>
                </c:pt>
                <c:pt idx="35">
                  <c:v>2.5235599999999749</c:v>
                </c:pt>
                <c:pt idx="36">
                  <c:v>1.116942999999992</c:v>
                </c:pt>
                <c:pt idx="37">
                  <c:v>1.4794309999999768</c:v>
                </c:pt>
                <c:pt idx="38">
                  <c:v>1.2551869999999781</c:v>
                </c:pt>
                <c:pt idx="39">
                  <c:v>1.3083189999999831</c:v>
                </c:pt>
                <c:pt idx="40">
                  <c:v>1.3385619999999676</c:v>
                </c:pt>
                <c:pt idx="41">
                  <c:v>1.5954590000000053</c:v>
                </c:pt>
                <c:pt idx="42">
                  <c:v>1.3579110000000014</c:v>
                </c:pt>
                <c:pt idx="43">
                  <c:v>2.2111810000000105</c:v>
                </c:pt>
                <c:pt idx="44">
                  <c:v>0.44573900000000322</c:v>
                </c:pt>
                <c:pt idx="45">
                  <c:v>0.7223510000000033</c:v>
                </c:pt>
                <c:pt idx="46">
                  <c:v>1.0202029999999809</c:v>
                </c:pt>
                <c:pt idx="47">
                  <c:v>1.7074590000000285</c:v>
                </c:pt>
                <c:pt idx="48">
                  <c:v>2.2147830000000113</c:v>
                </c:pt>
                <c:pt idx="49">
                  <c:v>1.7594910000000255</c:v>
                </c:pt>
                <c:pt idx="50">
                  <c:v>1.2632450000000404</c:v>
                </c:pt>
                <c:pt idx="51">
                  <c:v>2.2266539999999964</c:v>
                </c:pt>
                <c:pt idx="52">
                  <c:v>1.25</c:v>
                </c:pt>
                <c:pt idx="53">
                  <c:v>0.90887500000002319</c:v>
                </c:pt>
                <c:pt idx="54">
                  <c:v>1.1204530000000545</c:v>
                </c:pt>
                <c:pt idx="55">
                  <c:v>0.5847479999999905</c:v>
                </c:pt>
                <c:pt idx="56">
                  <c:v>1.7777100000000132</c:v>
                </c:pt>
                <c:pt idx="57">
                  <c:v>1.0080259999999726</c:v>
                </c:pt>
                <c:pt idx="58">
                  <c:v>1.2746589999999856</c:v>
                </c:pt>
                <c:pt idx="59">
                  <c:v>2.388336000000038</c:v>
                </c:pt>
                <c:pt idx="60">
                  <c:v>2.3180849999999964</c:v>
                </c:pt>
                <c:pt idx="61">
                  <c:v>2.9762570000000323</c:v>
                </c:pt>
                <c:pt idx="62">
                  <c:v>2.2345889999999713</c:v>
                </c:pt>
                <c:pt idx="63">
                  <c:v>2.4884339999999838</c:v>
                </c:pt>
                <c:pt idx="64">
                  <c:v>2.5873409999999808</c:v>
                </c:pt>
                <c:pt idx="65">
                  <c:v>2.9570620000000076</c:v>
                </c:pt>
                <c:pt idx="66">
                  <c:v>3.2193899999999758</c:v>
                </c:pt>
                <c:pt idx="67">
                  <c:v>2.7852480000000241</c:v>
                </c:pt>
                <c:pt idx="68">
                  <c:v>1.2131039999999871</c:v>
                </c:pt>
                <c:pt idx="69">
                  <c:v>1.8177179999999566</c:v>
                </c:pt>
                <c:pt idx="70">
                  <c:v>1.9406129999999848</c:v>
                </c:pt>
                <c:pt idx="71">
                  <c:v>1.1069030000000453</c:v>
                </c:pt>
                <c:pt idx="72">
                  <c:v>1.2845459999999775</c:v>
                </c:pt>
                <c:pt idx="73">
                  <c:v>2.1049800000000118</c:v>
                </c:pt>
                <c:pt idx="74">
                  <c:v>1.8522340000000099</c:v>
                </c:pt>
                <c:pt idx="75">
                  <c:v>1.7559200000000033</c:v>
                </c:pt>
                <c:pt idx="76">
                  <c:v>1.6451419999999644</c:v>
                </c:pt>
                <c:pt idx="77">
                  <c:v>2.0509030000000052</c:v>
                </c:pt>
                <c:pt idx="78">
                  <c:v>2.5064699999999789</c:v>
                </c:pt>
                <c:pt idx="79">
                  <c:v>3.022339000000045</c:v>
                </c:pt>
                <c:pt idx="80">
                  <c:v>1.5963140000000067</c:v>
                </c:pt>
                <c:pt idx="81">
                  <c:v>1.9484860000000026</c:v>
                </c:pt>
                <c:pt idx="82">
                  <c:v>2.374572999999998</c:v>
                </c:pt>
                <c:pt idx="83">
                  <c:v>3.5954890000000432</c:v>
                </c:pt>
                <c:pt idx="84">
                  <c:v>3.6488949999999818</c:v>
                </c:pt>
                <c:pt idx="85">
                  <c:v>3.0688169999999673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contours'!$F$2:$F$87</c:f>
              <c:numCache>
                <c:formatCode>General</c:formatCode>
                <c:ptCount val="86"/>
                <c:pt idx="0">
                  <c:v>430.80897549999997</c:v>
                </c:pt>
                <c:pt idx="1">
                  <c:v>430.21031199999999</c:v>
                </c:pt>
                <c:pt idx="2">
                  <c:v>431.77545150000003</c:v>
                </c:pt>
                <c:pt idx="3">
                  <c:v>432.97436500000003</c:v>
                </c:pt>
                <c:pt idx="4">
                  <c:v>433.05261200000001</c:v>
                </c:pt>
                <c:pt idx="5">
                  <c:v>431.97081000000003</c:v>
                </c:pt>
                <c:pt idx="6">
                  <c:v>430.89376849999996</c:v>
                </c:pt>
                <c:pt idx="7">
                  <c:v>433.4241485</c:v>
                </c:pt>
                <c:pt idx="8">
                  <c:v>432.83207700000003</c:v>
                </c:pt>
                <c:pt idx="9">
                  <c:v>397.1033175</c:v>
                </c:pt>
                <c:pt idx="10">
                  <c:v>395.89022850000003</c:v>
                </c:pt>
                <c:pt idx="11">
                  <c:v>398.26478599999996</c:v>
                </c:pt>
                <c:pt idx="12">
                  <c:v>398.41293350000001</c:v>
                </c:pt>
                <c:pt idx="13">
                  <c:v>397.52366649999999</c:v>
                </c:pt>
                <c:pt idx="14">
                  <c:v>398.23281850000001</c:v>
                </c:pt>
                <c:pt idx="15">
                  <c:v>397.87385549999999</c:v>
                </c:pt>
                <c:pt idx="16">
                  <c:v>398.36715700000002</c:v>
                </c:pt>
                <c:pt idx="17">
                  <c:v>359.80171200000001</c:v>
                </c:pt>
                <c:pt idx="18">
                  <c:v>360.77166750000004</c:v>
                </c:pt>
                <c:pt idx="19">
                  <c:v>359.77088900000001</c:v>
                </c:pt>
                <c:pt idx="20">
                  <c:v>359.25704949999999</c:v>
                </c:pt>
                <c:pt idx="21">
                  <c:v>359.13369749999998</c:v>
                </c:pt>
                <c:pt idx="22">
                  <c:v>359.86080949999996</c:v>
                </c:pt>
                <c:pt idx="23">
                  <c:v>360.07397450000002</c:v>
                </c:pt>
                <c:pt idx="24">
                  <c:v>359.75138850000002</c:v>
                </c:pt>
                <c:pt idx="25">
                  <c:v>481.18946849999998</c:v>
                </c:pt>
                <c:pt idx="26">
                  <c:v>480.55581649999999</c:v>
                </c:pt>
                <c:pt idx="27">
                  <c:v>479.965622</c:v>
                </c:pt>
                <c:pt idx="28">
                  <c:v>480.2748565</c:v>
                </c:pt>
                <c:pt idx="29">
                  <c:v>480.770172</c:v>
                </c:pt>
                <c:pt idx="30">
                  <c:v>479.33285549999999</c:v>
                </c:pt>
                <c:pt idx="31">
                  <c:v>478.89932250000004</c:v>
                </c:pt>
                <c:pt idx="32">
                  <c:v>480.708527</c:v>
                </c:pt>
                <c:pt idx="33">
                  <c:v>472.24784850000003</c:v>
                </c:pt>
                <c:pt idx="34">
                  <c:v>472.52363550000001</c:v>
                </c:pt>
                <c:pt idx="35">
                  <c:v>472.86084</c:v>
                </c:pt>
                <c:pt idx="36">
                  <c:v>472.46313450000002</c:v>
                </c:pt>
                <c:pt idx="37">
                  <c:v>472.57913250000001</c:v>
                </c:pt>
                <c:pt idx="38">
                  <c:v>472.34548949999999</c:v>
                </c:pt>
                <c:pt idx="39">
                  <c:v>472.3603665</c:v>
                </c:pt>
                <c:pt idx="40">
                  <c:v>472.38293499999997</c:v>
                </c:pt>
                <c:pt idx="41">
                  <c:v>421.37899750000003</c:v>
                </c:pt>
                <c:pt idx="42">
                  <c:v>420.99206549999997</c:v>
                </c:pt>
                <c:pt idx="43">
                  <c:v>421.23611449999999</c:v>
                </c:pt>
                <c:pt idx="44">
                  <c:v>421.58676150000002</c:v>
                </c:pt>
                <c:pt idx="45">
                  <c:v>420.77505450000001</c:v>
                </c:pt>
                <c:pt idx="46">
                  <c:v>420.88317849999999</c:v>
                </c:pt>
                <c:pt idx="47">
                  <c:v>421.31759650000004</c:v>
                </c:pt>
                <c:pt idx="48">
                  <c:v>421.2434695</c:v>
                </c:pt>
                <c:pt idx="49">
                  <c:v>421.00846849999999</c:v>
                </c:pt>
                <c:pt idx="50">
                  <c:v>409.21664450000003</c:v>
                </c:pt>
                <c:pt idx="51">
                  <c:v>410.11051899999995</c:v>
                </c:pt>
                <c:pt idx="52">
                  <c:v>409.68591300000003</c:v>
                </c:pt>
                <c:pt idx="53">
                  <c:v>409.11901850000004</c:v>
                </c:pt>
                <c:pt idx="54">
                  <c:v>409.16432150000003</c:v>
                </c:pt>
                <c:pt idx="55">
                  <c:v>409.36527999999998</c:v>
                </c:pt>
                <c:pt idx="56">
                  <c:v>409.47042799999997</c:v>
                </c:pt>
                <c:pt idx="57">
                  <c:v>409.18461600000001</c:v>
                </c:pt>
                <c:pt idx="58">
                  <c:v>409.22479250000004</c:v>
                </c:pt>
                <c:pt idx="59">
                  <c:v>323.08354199999997</c:v>
                </c:pt>
                <c:pt idx="60">
                  <c:v>323.0440825</c:v>
                </c:pt>
                <c:pt idx="61">
                  <c:v>323.36743150000001</c:v>
                </c:pt>
                <c:pt idx="62">
                  <c:v>323.30125450000003</c:v>
                </c:pt>
                <c:pt idx="63">
                  <c:v>323.308426</c:v>
                </c:pt>
                <c:pt idx="64">
                  <c:v>323.35845949999998</c:v>
                </c:pt>
                <c:pt idx="65">
                  <c:v>323.48951699999998</c:v>
                </c:pt>
                <c:pt idx="66">
                  <c:v>323.73054500000001</c:v>
                </c:pt>
                <c:pt idx="67">
                  <c:v>323.372635</c:v>
                </c:pt>
                <c:pt idx="68">
                  <c:v>313.83952299999999</c:v>
                </c:pt>
                <c:pt idx="69">
                  <c:v>314.02223200000003</c:v>
                </c:pt>
                <c:pt idx="70">
                  <c:v>313.91687050000002</c:v>
                </c:pt>
                <c:pt idx="71">
                  <c:v>313.86289950000003</c:v>
                </c:pt>
                <c:pt idx="72">
                  <c:v>313.88571200000001</c:v>
                </c:pt>
                <c:pt idx="73">
                  <c:v>313.66555800000003</c:v>
                </c:pt>
                <c:pt idx="74">
                  <c:v>313.63845800000001</c:v>
                </c:pt>
                <c:pt idx="75">
                  <c:v>313.45425399999999</c:v>
                </c:pt>
                <c:pt idx="76">
                  <c:v>313.464203</c:v>
                </c:pt>
                <c:pt idx="77">
                  <c:v>296.72637950000001</c:v>
                </c:pt>
                <c:pt idx="78">
                  <c:v>296.82516499999997</c:v>
                </c:pt>
                <c:pt idx="79">
                  <c:v>297.08117649999997</c:v>
                </c:pt>
                <c:pt idx="80">
                  <c:v>296.55294800000001</c:v>
                </c:pt>
                <c:pt idx="81">
                  <c:v>296.73736600000001</c:v>
                </c:pt>
                <c:pt idx="82">
                  <c:v>296.56063849999998</c:v>
                </c:pt>
                <c:pt idx="83">
                  <c:v>297.22120649999999</c:v>
                </c:pt>
                <c:pt idx="84">
                  <c:v>296.86192349999999</c:v>
                </c:pt>
                <c:pt idx="85">
                  <c:v>296.84635950000001</c:v>
                </c:pt>
              </c:numCache>
            </c:numRef>
          </c:xVal>
          <c:yVal>
            <c:numRef>
              <c:f>' 10 contours'!$G$2:$G$87</c:f>
              <c:numCache>
                <c:formatCode>General</c:formatCode>
                <c:ptCount val="86"/>
                <c:pt idx="0">
                  <c:v>-3.0169251668911725</c:v>
                </c:pt>
                <c:pt idx="1">
                  <c:v>-3.0169251668911725</c:v>
                </c:pt>
                <c:pt idx="2">
                  <c:v>-3.0169251668911725</c:v>
                </c:pt>
                <c:pt idx="3">
                  <c:v>-3.0169251668911725</c:v>
                </c:pt>
                <c:pt idx="4">
                  <c:v>-3.0169251668911725</c:v>
                </c:pt>
                <c:pt idx="5">
                  <c:v>-3.0169251668911725</c:v>
                </c:pt>
                <c:pt idx="6">
                  <c:v>-3.0169251668911725</c:v>
                </c:pt>
                <c:pt idx="7">
                  <c:v>-3.0169251668911725</c:v>
                </c:pt>
                <c:pt idx="8">
                  <c:v>-3.0169251668911725</c:v>
                </c:pt>
                <c:pt idx="9">
                  <c:v>-3.0169251668911725</c:v>
                </c:pt>
                <c:pt idx="10">
                  <c:v>-3.0169251668911725</c:v>
                </c:pt>
                <c:pt idx="11">
                  <c:v>-3.0169251668911725</c:v>
                </c:pt>
                <c:pt idx="12">
                  <c:v>-3.0169251668911725</c:v>
                </c:pt>
                <c:pt idx="13">
                  <c:v>-3.0169251668911725</c:v>
                </c:pt>
                <c:pt idx="14">
                  <c:v>-3.0169251668911725</c:v>
                </c:pt>
                <c:pt idx="15">
                  <c:v>-3.0169251668911725</c:v>
                </c:pt>
                <c:pt idx="16">
                  <c:v>-3.0169251668911725</c:v>
                </c:pt>
                <c:pt idx="17">
                  <c:v>-3.0169251668911725</c:v>
                </c:pt>
                <c:pt idx="18">
                  <c:v>-3.0169251668911725</c:v>
                </c:pt>
                <c:pt idx="19">
                  <c:v>-3.0169251668911725</c:v>
                </c:pt>
                <c:pt idx="20">
                  <c:v>-3.0169251668911725</c:v>
                </c:pt>
                <c:pt idx="21">
                  <c:v>-3.0169251668911725</c:v>
                </c:pt>
                <c:pt idx="22">
                  <c:v>-3.0169251668911725</c:v>
                </c:pt>
                <c:pt idx="23">
                  <c:v>-3.0169251668911725</c:v>
                </c:pt>
                <c:pt idx="24">
                  <c:v>-3.0169251668911725</c:v>
                </c:pt>
                <c:pt idx="25">
                  <c:v>-3.0169251668911725</c:v>
                </c:pt>
                <c:pt idx="26">
                  <c:v>-3.0169251668911725</c:v>
                </c:pt>
                <c:pt idx="27">
                  <c:v>-3.0169251668911725</c:v>
                </c:pt>
                <c:pt idx="28">
                  <c:v>-3.0169251668911725</c:v>
                </c:pt>
                <c:pt idx="29">
                  <c:v>-3.0169251668911725</c:v>
                </c:pt>
                <c:pt idx="30">
                  <c:v>-3.0169251668911725</c:v>
                </c:pt>
                <c:pt idx="31">
                  <c:v>-3.0169251668911725</c:v>
                </c:pt>
                <c:pt idx="32">
                  <c:v>-3.0169251668911725</c:v>
                </c:pt>
                <c:pt idx="33">
                  <c:v>-3.0169251668911725</c:v>
                </c:pt>
                <c:pt idx="34">
                  <c:v>-3.0169251668911725</c:v>
                </c:pt>
                <c:pt idx="35">
                  <c:v>-3.0169251668911725</c:v>
                </c:pt>
                <c:pt idx="36">
                  <c:v>-3.0169251668911725</c:v>
                </c:pt>
                <c:pt idx="37">
                  <c:v>-3.0169251668911725</c:v>
                </c:pt>
                <c:pt idx="38">
                  <c:v>-3.0169251668911725</c:v>
                </c:pt>
                <c:pt idx="39">
                  <c:v>-3.0169251668911725</c:v>
                </c:pt>
                <c:pt idx="40">
                  <c:v>-3.0169251668911725</c:v>
                </c:pt>
                <c:pt idx="41">
                  <c:v>-3.0169251668911725</c:v>
                </c:pt>
                <c:pt idx="42">
                  <c:v>-3.0169251668911725</c:v>
                </c:pt>
                <c:pt idx="43">
                  <c:v>-3.0169251668911725</c:v>
                </c:pt>
                <c:pt idx="44">
                  <c:v>-3.0169251668911725</c:v>
                </c:pt>
                <c:pt idx="45">
                  <c:v>-3.0169251668911725</c:v>
                </c:pt>
                <c:pt idx="46">
                  <c:v>-3.0169251668911725</c:v>
                </c:pt>
                <c:pt idx="47">
                  <c:v>-3.0169251668911725</c:v>
                </c:pt>
                <c:pt idx="48">
                  <c:v>-3.0169251668911725</c:v>
                </c:pt>
                <c:pt idx="49">
                  <c:v>-3.0169251668911725</c:v>
                </c:pt>
                <c:pt idx="50">
                  <c:v>-3.0169251668911725</c:v>
                </c:pt>
                <c:pt idx="51">
                  <c:v>-3.0169251668911725</c:v>
                </c:pt>
                <c:pt idx="52">
                  <c:v>-3.0169251668911725</c:v>
                </c:pt>
                <c:pt idx="53">
                  <c:v>-3.0169251668911725</c:v>
                </c:pt>
                <c:pt idx="54">
                  <c:v>-3.0169251668911725</c:v>
                </c:pt>
                <c:pt idx="55">
                  <c:v>-3.0169251668911725</c:v>
                </c:pt>
                <c:pt idx="56">
                  <c:v>-3.0169251668911725</c:v>
                </c:pt>
                <c:pt idx="57">
                  <c:v>-3.0169251668911725</c:v>
                </c:pt>
                <c:pt idx="58">
                  <c:v>-3.0169251668911725</c:v>
                </c:pt>
                <c:pt idx="59">
                  <c:v>-3.0169251668911725</c:v>
                </c:pt>
                <c:pt idx="60">
                  <c:v>-3.0169251668911725</c:v>
                </c:pt>
                <c:pt idx="61">
                  <c:v>-3.0169251668911725</c:v>
                </c:pt>
                <c:pt idx="62">
                  <c:v>-3.0169251668911725</c:v>
                </c:pt>
                <c:pt idx="63">
                  <c:v>-3.0169251668911725</c:v>
                </c:pt>
                <c:pt idx="64">
                  <c:v>-3.0169251668911725</c:v>
                </c:pt>
                <c:pt idx="65">
                  <c:v>-3.0169251668911725</c:v>
                </c:pt>
                <c:pt idx="66">
                  <c:v>-3.0169251668911725</c:v>
                </c:pt>
                <c:pt idx="67">
                  <c:v>-3.0169251668911725</c:v>
                </c:pt>
                <c:pt idx="68">
                  <c:v>-3.0169251668911725</c:v>
                </c:pt>
                <c:pt idx="69">
                  <c:v>-3.0169251668911725</c:v>
                </c:pt>
                <c:pt idx="70">
                  <c:v>-3.0169251668911725</c:v>
                </c:pt>
                <c:pt idx="71">
                  <c:v>-3.0169251668911725</c:v>
                </c:pt>
                <c:pt idx="72">
                  <c:v>-3.0169251668911725</c:v>
                </c:pt>
                <c:pt idx="73">
                  <c:v>-3.0169251668911725</c:v>
                </c:pt>
                <c:pt idx="74">
                  <c:v>-3.0169251668911725</c:v>
                </c:pt>
                <c:pt idx="75">
                  <c:v>-3.0169251668911725</c:v>
                </c:pt>
                <c:pt idx="76">
                  <c:v>-3.0169251668911725</c:v>
                </c:pt>
                <c:pt idx="77">
                  <c:v>-3.0169251668911725</c:v>
                </c:pt>
                <c:pt idx="78">
                  <c:v>-3.0169251668911725</c:v>
                </c:pt>
                <c:pt idx="79">
                  <c:v>-3.0169251668911725</c:v>
                </c:pt>
                <c:pt idx="80">
                  <c:v>-3.0169251668911725</c:v>
                </c:pt>
                <c:pt idx="81">
                  <c:v>-3.0169251668911725</c:v>
                </c:pt>
                <c:pt idx="82">
                  <c:v>-3.0169251668911725</c:v>
                </c:pt>
                <c:pt idx="83">
                  <c:v>-3.0169251668911725</c:v>
                </c:pt>
                <c:pt idx="84">
                  <c:v>-3.0169251668911725</c:v>
                </c:pt>
                <c:pt idx="85">
                  <c:v>-3.0169251668911725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contours'!$F$2:$F$87</c:f>
              <c:numCache>
                <c:formatCode>General</c:formatCode>
                <c:ptCount val="86"/>
                <c:pt idx="0">
                  <c:v>430.80897549999997</c:v>
                </c:pt>
                <c:pt idx="1">
                  <c:v>430.21031199999999</c:v>
                </c:pt>
                <c:pt idx="2">
                  <c:v>431.77545150000003</c:v>
                </c:pt>
                <c:pt idx="3">
                  <c:v>432.97436500000003</c:v>
                </c:pt>
                <c:pt idx="4">
                  <c:v>433.05261200000001</c:v>
                </c:pt>
                <c:pt idx="5">
                  <c:v>431.97081000000003</c:v>
                </c:pt>
                <c:pt idx="6">
                  <c:v>430.89376849999996</c:v>
                </c:pt>
                <c:pt idx="7">
                  <c:v>433.4241485</c:v>
                </c:pt>
                <c:pt idx="8">
                  <c:v>432.83207700000003</c:v>
                </c:pt>
                <c:pt idx="9">
                  <c:v>397.1033175</c:v>
                </c:pt>
                <c:pt idx="10">
                  <c:v>395.89022850000003</c:v>
                </c:pt>
                <c:pt idx="11">
                  <c:v>398.26478599999996</c:v>
                </c:pt>
                <c:pt idx="12">
                  <c:v>398.41293350000001</c:v>
                </c:pt>
                <c:pt idx="13">
                  <c:v>397.52366649999999</c:v>
                </c:pt>
                <c:pt idx="14">
                  <c:v>398.23281850000001</c:v>
                </c:pt>
                <c:pt idx="15">
                  <c:v>397.87385549999999</c:v>
                </c:pt>
                <c:pt idx="16">
                  <c:v>398.36715700000002</c:v>
                </c:pt>
                <c:pt idx="17">
                  <c:v>359.80171200000001</c:v>
                </c:pt>
                <c:pt idx="18">
                  <c:v>360.77166750000004</c:v>
                </c:pt>
                <c:pt idx="19">
                  <c:v>359.77088900000001</c:v>
                </c:pt>
                <c:pt idx="20">
                  <c:v>359.25704949999999</c:v>
                </c:pt>
                <c:pt idx="21">
                  <c:v>359.13369749999998</c:v>
                </c:pt>
                <c:pt idx="22">
                  <c:v>359.86080949999996</c:v>
                </c:pt>
                <c:pt idx="23">
                  <c:v>360.07397450000002</c:v>
                </c:pt>
                <c:pt idx="24">
                  <c:v>359.75138850000002</c:v>
                </c:pt>
                <c:pt idx="25">
                  <c:v>481.18946849999998</c:v>
                </c:pt>
                <c:pt idx="26">
                  <c:v>480.55581649999999</c:v>
                </c:pt>
                <c:pt idx="27">
                  <c:v>479.965622</c:v>
                </c:pt>
                <c:pt idx="28">
                  <c:v>480.2748565</c:v>
                </c:pt>
                <c:pt idx="29">
                  <c:v>480.770172</c:v>
                </c:pt>
                <c:pt idx="30">
                  <c:v>479.33285549999999</c:v>
                </c:pt>
                <c:pt idx="31">
                  <c:v>478.89932250000004</c:v>
                </c:pt>
                <c:pt idx="32">
                  <c:v>480.708527</c:v>
                </c:pt>
                <c:pt idx="33">
                  <c:v>472.24784850000003</c:v>
                </c:pt>
                <c:pt idx="34">
                  <c:v>472.52363550000001</c:v>
                </c:pt>
                <c:pt idx="35">
                  <c:v>472.86084</c:v>
                </c:pt>
                <c:pt idx="36">
                  <c:v>472.46313450000002</c:v>
                </c:pt>
                <c:pt idx="37">
                  <c:v>472.57913250000001</c:v>
                </c:pt>
                <c:pt idx="38">
                  <c:v>472.34548949999999</c:v>
                </c:pt>
                <c:pt idx="39">
                  <c:v>472.3603665</c:v>
                </c:pt>
                <c:pt idx="40">
                  <c:v>472.38293499999997</c:v>
                </c:pt>
                <c:pt idx="41">
                  <c:v>421.37899750000003</c:v>
                </c:pt>
                <c:pt idx="42">
                  <c:v>420.99206549999997</c:v>
                </c:pt>
                <c:pt idx="43">
                  <c:v>421.23611449999999</c:v>
                </c:pt>
                <c:pt idx="44">
                  <c:v>421.58676150000002</c:v>
                </c:pt>
                <c:pt idx="45">
                  <c:v>420.77505450000001</c:v>
                </c:pt>
                <c:pt idx="46">
                  <c:v>420.88317849999999</c:v>
                </c:pt>
                <c:pt idx="47">
                  <c:v>421.31759650000004</c:v>
                </c:pt>
                <c:pt idx="48">
                  <c:v>421.2434695</c:v>
                </c:pt>
                <c:pt idx="49">
                  <c:v>421.00846849999999</c:v>
                </c:pt>
                <c:pt idx="50">
                  <c:v>409.21664450000003</c:v>
                </c:pt>
                <c:pt idx="51">
                  <c:v>410.11051899999995</c:v>
                </c:pt>
                <c:pt idx="52">
                  <c:v>409.68591300000003</c:v>
                </c:pt>
                <c:pt idx="53">
                  <c:v>409.11901850000004</c:v>
                </c:pt>
                <c:pt idx="54">
                  <c:v>409.16432150000003</c:v>
                </c:pt>
                <c:pt idx="55">
                  <c:v>409.36527999999998</c:v>
                </c:pt>
                <c:pt idx="56">
                  <c:v>409.47042799999997</c:v>
                </c:pt>
                <c:pt idx="57">
                  <c:v>409.18461600000001</c:v>
                </c:pt>
                <c:pt idx="58">
                  <c:v>409.22479250000004</c:v>
                </c:pt>
                <c:pt idx="59">
                  <c:v>323.08354199999997</c:v>
                </c:pt>
                <c:pt idx="60">
                  <c:v>323.0440825</c:v>
                </c:pt>
                <c:pt idx="61">
                  <c:v>323.36743150000001</c:v>
                </c:pt>
                <c:pt idx="62">
                  <c:v>323.30125450000003</c:v>
                </c:pt>
                <c:pt idx="63">
                  <c:v>323.308426</c:v>
                </c:pt>
                <c:pt idx="64">
                  <c:v>323.35845949999998</c:v>
                </c:pt>
                <c:pt idx="65">
                  <c:v>323.48951699999998</c:v>
                </c:pt>
                <c:pt idx="66">
                  <c:v>323.73054500000001</c:v>
                </c:pt>
                <c:pt idx="67">
                  <c:v>323.372635</c:v>
                </c:pt>
                <c:pt idx="68">
                  <c:v>313.83952299999999</c:v>
                </c:pt>
                <c:pt idx="69">
                  <c:v>314.02223200000003</c:v>
                </c:pt>
                <c:pt idx="70">
                  <c:v>313.91687050000002</c:v>
                </c:pt>
                <c:pt idx="71">
                  <c:v>313.86289950000003</c:v>
                </c:pt>
                <c:pt idx="72">
                  <c:v>313.88571200000001</c:v>
                </c:pt>
                <c:pt idx="73">
                  <c:v>313.66555800000003</c:v>
                </c:pt>
                <c:pt idx="74">
                  <c:v>313.63845800000001</c:v>
                </c:pt>
                <c:pt idx="75">
                  <c:v>313.45425399999999</c:v>
                </c:pt>
                <c:pt idx="76">
                  <c:v>313.464203</c:v>
                </c:pt>
                <c:pt idx="77">
                  <c:v>296.72637950000001</c:v>
                </c:pt>
                <c:pt idx="78">
                  <c:v>296.82516499999997</c:v>
                </c:pt>
                <c:pt idx="79">
                  <c:v>297.08117649999997</c:v>
                </c:pt>
                <c:pt idx="80">
                  <c:v>296.55294800000001</c:v>
                </c:pt>
                <c:pt idx="81">
                  <c:v>296.73736600000001</c:v>
                </c:pt>
                <c:pt idx="82">
                  <c:v>296.56063849999998</c:v>
                </c:pt>
                <c:pt idx="83">
                  <c:v>297.22120649999999</c:v>
                </c:pt>
                <c:pt idx="84">
                  <c:v>296.86192349999999</c:v>
                </c:pt>
                <c:pt idx="85">
                  <c:v>296.84635950000001</c:v>
                </c:pt>
              </c:numCache>
            </c:numRef>
          </c:xVal>
          <c:yVal>
            <c:numRef>
              <c:f>' 10 contours'!$H$2:$H$87</c:f>
              <c:numCache>
                <c:formatCode>General</c:formatCode>
                <c:ptCount val="86"/>
                <c:pt idx="0">
                  <c:v>4.5898649808446601</c:v>
                </c:pt>
                <c:pt idx="1">
                  <c:v>4.5898649808446601</c:v>
                </c:pt>
                <c:pt idx="2">
                  <c:v>4.5898649808446601</c:v>
                </c:pt>
                <c:pt idx="3">
                  <c:v>4.5898649808446601</c:v>
                </c:pt>
                <c:pt idx="4">
                  <c:v>4.5898649808446601</c:v>
                </c:pt>
                <c:pt idx="5">
                  <c:v>4.5898649808446601</c:v>
                </c:pt>
                <c:pt idx="6">
                  <c:v>4.5898649808446601</c:v>
                </c:pt>
                <c:pt idx="7">
                  <c:v>4.5898649808446601</c:v>
                </c:pt>
                <c:pt idx="8">
                  <c:v>4.5898649808446601</c:v>
                </c:pt>
                <c:pt idx="9">
                  <c:v>4.5898649808446601</c:v>
                </c:pt>
                <c:pt idx="10">
                  <c:v>4.5898649808446601</c:v>
                </c:pt>
                <c:pt idx="11">
                  <c:v>4.5898649808446601</c:v>
                </c:pt>
                <c:pt idx="12">
                  <c:v>4.5898649808446601</c:v>
                </c:pt>
                <c:pt idx="13">
                  <c:v>4.5898649808446601</c:v>
                </c:pt>
                <c:pt idx="14">
                  <c:v>4.5898649808446601</c:v>
                </c:pt>
                <c:pt idx="15">
                  <c:v>4.5898649808446601</c:v>
                </c:pt>
                <c:pt idx="16">
                  <c:v>4.5898649808446601</c:v>
                </c:pt>
                <c:pt idx="17">
                  <c:v>4.5898649808446601</c:v>
                </c:pt>
                <c:pt idx="18">
                  <c:v>4.5898649808446601</c:v>
                </c:pt>
                <c:pt idx="19">
                  <c:v>4.5898649808446601</c:v>
                </c:pt>
                <c:pt idx="20">
                  <c:v>4.5898649808446601</c:v>
                </c:pt>
                <c:pt idx="21">
                  <c:v>4.5898649808446601</c:v>
                </c:pt>
                <c:pt idx="22">
                  <c:v>4.5898649808446601</c:v>
                </c:pt>
                <c:pt idx="23">
                  <c:v>4.5898649808446601</c:v>
                </c:pt>
                <c:pt idx="24">
                  <c:v>4.5898649808446601</c:v>
                </c:pt>
                <c:pt idx="25">
                  <c:v>4.5898649808446601</c:v>
                </c:pt>
                <c:pt idx="26">
                  <c:v>4.5898649808446601</c:v>
                </c:pt>
                <c:pt idx="27">
                  <c:v>4.5898649808446601</c:v>
                </c:pt>
                <c:pt idx="28">
                  <c:v>4.5898649808446601</c:v>
                </c:pt>
                <c:pt idx="29">
                  <c:v>4.5898649808446601</c:v>
                </c:pt>
                <c:pt idx="30">
                  <c:v>4.5898649808446601</c:v>
                </c:pt>
                <c:pt idx="31">
                  <c:v>4.5898649808446601</c:v>
                </c:pt>
                <c:pt idx="32">
                  <c:v>4.5898649808446601</c:v>
                </c:pt>
                <c:pt idx="33">
                  <c:v>4.5898649808446601</c:v>
                </c:pt>
                <c:pt idx="34">
                  <c:v>4.5898649808446601</c:v>
                </c:pt>
                <c:pt idx="35">
                  <c:v>4.5898649808446601</c:v>
                </c:pt>
                <c:pt idx="36">
                  <c:v>4.5898649808446601</c:v>
                </c:pt>
                <c:pt idx="37">
                  <c:v>4.5898649808446601</c:v>
                </c:pt>
                <c:pt idx="38">
                  <c:v>4.5898649808446601</c:v>
                </c:pt>
                <c:pt idx="39">
                  <c:v>4.5898649808446601</c:v>
                </c:pt>
                <c:pt idx="40">
                  <c:v>4.5898649808446601</c:v>
                </c:pt>
                <c:pt idx="41">
                  <c:v>4.5898649808446601</c:v>
                </c:pt>
                <c:pt idx="42">
                  <c:v>4.5898649808446601</c:v>
                </c:pt>
                <c:pt idx="43">
                  <c:v>4.5898649808446601</c:v>
                </c:pt>
                <c:pt idx="44">
                  <c:v>4.5898649808446601</c:v>
                </c:pt>
                <c:pt idx="45">
                  <c:v>4.5898649808446601</c:v>
                </c:pt>
                <c:pt idx="46">
                  <c:v>4.5898649808446601</c:v>
                </c:pt>
                <c:pt idx="47">
                  <c:v>4.5898649808446601</c:v>
                </c:pt>
                <c:pt idx="48">
                  <c:v>4.5898649808446601</c:v>
                </c:pt>
                <c:pt idx="49">
                  <c:v>4.5898649808446601</c:v>
                </c:pt>
                <c:pt idx="50">
                  <c:v>4.5898649808446601</c:v>
                </c:pt>
                <c:pt idx="51">
                  <c:v>4.5898649808446601</c:v>
                </c:pt>
                <c:pt idx="52">
                  <c:v>4.5898649808446601</c:v>
                </c:pt>
                <c:pt idx="53">
                  <c:v>4.5898649808446601</c:v>
                </c:pt>
                <c:pt idx="54">
                  <c:v>4.5898649808446601</c:v>
                </c:pt>
                <c:pt idx="55">
                  <c:v>4.5898649808446601</c:v>
                </c:pt>
                <c:pt idx="56">
                  <c:v>4.5898649808446601</c:v>
                </c:pt>
                <c:pt idx="57">
                  <c:v>4.5898649808446601</c:v>
                </c:pt>
                <c:pt idx="58">
                  <c:v>4.5898649808446601</c:v>
                </c:pt>
                <c:pt idx="59">
                  <c:v>4.5898649808446601</c:v>
                </c:pt>
                <c:pt idx="60">
                  <c:v>4.5898649808446601</c:v>
                </c:pt>
                <c:pt idx="61">
                  <c:v>4.5898649808446601</c:v>
                </c:pt>
                <c:pt idx="62">
                  <c:v>4.5898649808446601</c:v>
                </c:pt>
                <c:pt idx="63">
                  <c:v>4.5898649808446601</c:v>
                </c:pt>
                <c:pt idx="64">
                  <c:v>4.5898649808446601</c:v>
                </c:pt>
                <c:pt idx="65">
                  <c:v>4.5898649808446601</c:v>
                </c:pt>
                <c:pt idx="66">
                  <c:v>4.5898649808446601</c:v>
                </c:pt>
                <c:pt idx="67">
                  <c:v>4.5898649808446601</c:v>
                </c:pt>
                <c:pt idx="68">
                  <c:v>4.5898649808446601</c:v>
                </c:pt>
                <c:pt idx="69">
                  <c:v>4.5898649808446601</c:v>
                </c:pt>
                <c:pt idx="70">
                  <c:v>4.5898649808446601</c:v>
                </c:pt>
                <c:pt idx="71">
                  <c:v>4.5898649808446601</c:v>
                </c:pt>
                <c:pt idx="72">
                  <c:v>4.5898649808446601</c:v>
                </c:pt>
                <c:pt idx="73">
                  <c:v>4.5898649808446601</c:v>
                </c:pt>
                <c:pt idx="74">
                  <c:v>4.5898649808446601</c:v>
                </c:pt>
                <c:pt idx="75">
                  <c:v>4.5898649808446601</c:v>
                </c:pt>
                <c:pt idx="76">
                  <c:v>4.5898649808446601</c:v>
                </c:pt>
                <c:pt idx="77">
                  <c:v>4.5898649808446601</c:v>
                </c:pt>
                <c:pt idx="78">
                  <c:v>4.5898649808446601</c:v>
                </c:pt>
                <c:pt idx="79">
                  <c:v>4.5898649808446601</c:v>
                </c:pt>
                <c:pt idx="80">
                  <c:v>4.5898649808446601</c:v>
                </c:pt>
                <c:pt idx="81">
                  <c:v>4.5898649808446601</c:v>
                </c:pt>
                <c:pt idx="82">
                  <c:v>4.5898649808446601</c:v>
                </c:pt>
                <c:pt idx="83">
                  <c:v>4.5898649808446601</c:v>
                </c:pt>
                <c:pt idx="84">
                  <c:v>4.5898649808446601</c:v>
                </c:pt>
                <c:pt idx="85">
                  <c:v>4.5898649808446601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contours'!$F$2:$F$87</c:f>
              <c:numCache>
                <c:formatCode>General</c:formatCode>
                <c:ptCount val="86"/>
                <c:pt idx="0">
                  <c:v>430.80897549999997</c:v>
                </c:pt>
                <c:pt idx="1">
                  <c:v>430.21031199999999</c:v>
                </c:pt>
                <c:pt idx="2">
                  <c:v>431.77545150000003</c:v>
                </c:pt>
                <c:pt idx="3">
                  <c:v>432.97436500000003</c:v>
                </c:pt>
                <c:pt idx="4">
                  <c:v>433.05261200000001</c:v>
                </c:pt>
                <c:pt idx="5">
                  <c:v>431.97081000000003</c:v>
                </c:pt>
                <c:pt idx="6">
                  <c:v>430.89376849999996</c:v>
                </c:pt>
                <c:pt idx="7">
                  <c:v>433.4241485</c:v>
                </c:pt>
                <c:pt idx="8">
                  <c:v>432.83207700000003</c:v>
                </c:pt>
                <c:pt idx="9">
                  <c:v>397.1033175</c:v>
                </c:pt>
                <c:pt idx="10">
                  <c:v>395.89022850000003</c:v>
                </c:pt>
                <c:pt idx="11">
                  <c:v>398.26478599999996</c:v>
                </c:pt>
                <c:pt idx="12">
                  <c:v>398.41293350000001</c:v>
                </c:pt>
                <c:pt idx="13">
                  <c:v>397.52366649999999</c:v>
                </c:pt>
                <c:pt idx="14">
                  <c:v>398.23281850000001</c:v>
                </c:pt>
                <c:pt idx="15">
                  <c:v>397.87385549999999</c:v>
                </c:pt>
                <c:pt idx="16">
                  <c:v>398.36715700000002</c:v>
                </c:pt>
                <c:pt idx="17">
                  <c:v>359.80171200000001</c:v>
                </c:pt>
                <c:pt idx="18">
                  <c:v>360.77166750000004</c:v>
                </c:pt>
                <c:pt idx="19">
                  <c:v>359.77088900000001</c:v>
                </c:pt>
                <c:pt idx="20">
                  <c:v>359.25704949999999</c:v>
                </c:pt>
                <c:pt idx="21">
                  <c:v>359.13369749999998</c:v>
                </c:pt>
                <c:pt idx="22">
                  <c:v>359.86080949999996</c:v>
                </c:pt>
                <c:pt idx="23">
                  <c:v>360.07397450000002</c:v>
                </c:pt>
                <c:pt idx="24">
                  <c:v>359.75138850000002</c:v>
                </c:pt>
                <c:pt idx="25">
                  <c:v>481.18946849999998</c:v>
                </c:pt>
                <c:pt idx="26">
                  <c:v>480.55581649999999</c:v>
                </c:pt>
                <c:pt idx="27">
                  <c:v>479.965622</c:v>
                </c:pt>
                <c:pt idx="28">
                  <c:v>480.2748565</c:v>
                </c:pt>
                <c:pt idx="29">
                  <c:v>480.770172</c:v>
                </c:pt>
                <c:pt idx="30">
                  <c:v>479.33285549999999</c:v>
                </c:pt>
                <c:pt idx="31">
                  <c:v>478.89932250000004</c:v>
                </c:pt>
                <c:pt idx="32">
                  <c:v>480.708527</c:v>
                </c:pt>
                <c:pt idx="33">
                  <c:v>472.24784850000003</c:v>
                </c:pt>
                <c:pt idx="34">
                  <c:v>472.52363550000001</c:v>
                </c:pt>
                <c:pt idx="35">
                  <c:v>472.86084</c:v>
                </c:pt>
                <c:pt idx="36">
                  <c:v>472.46313450000002</c:v>
                </c:pt>
                <c:pt idx="37">
                  <c:v>472.57913250000001</c:v>
                </c:pt>
                <c:pt idx="38">
                  <c:v>472.34548949999999</c:v>
                </c:pt>
                <c:pt idx="39">
                  <c:v>472.3603665</c:v>
                </c:pt>
                <c:pt idx="40">
                  <c:v>472.38293499999997</c:v>
                </c:pt>
                <c:pt idx="41">
                  <c:v>421.37899750000003</c:v>
                </c:pt>
                <c:pt idx="42">
                  <c:v>420.99206549999997</c:v>
                </c:pt>
                <c:pt idx="43">
                  <c:v>421.23611449999999</c:v>
                </c:pt>
                <c:pt idx="44">
                  <c:v>421.58676150000002</c:v>
                </c:pt>
                <c:pt idx="45">
                  <c:v>420.77505450000001</c:v>
                </c:pt>
                <c:pt idx="46">
                  <c:v>420.88317849999999</c:v>
                </c:pt>
                <c:pt idx="47">
                  <c:v>421.31759650000004</c:v>
                </c:pt>
                <c:pt idx="48">
                  <c:v>421.2434695</c:v>
                </c:pt>
                <c:pt idx="49">
                  <c:v>421.00846849999999</c:v>
                </c:pt>
                <c:pt idx="50">
                  <c:v>409.21664450000003</c:v>
                </c:pt>
                <c:pt idx="51">
                  <c:v>410.11051899999995</c:v>
                </c:pt>
                <c:pt idx="52">
                  <c:v>409.68591300000003</c:v>
                </c:pt>
                <c:pt idx="53">
                  <c:v>409.11901850000004</c:v>
                </c:pt>
                <c:pt idx="54">
                  <c:v>409.16432150000003</c:v>
                </c:pt>
                <c:pt idx="55">
                  <c:v>409.36527999999998</c:v>
                </c:pt>
                <c:pt idx="56">
                  <c:v>409.47042799999997</c:v>
                </c:pt>
                <c:pt idx="57">
                  <c:v>409.18461600000001</c:v>
                </c:pt>
                <c:pt idx="58">
                  <c:v>409.22479250000004</c:v>
                </c:pt>
                <c:pt idx="59">
                  <c:v>323.08354199999997</c:v>
                </c:pt>
                <c:pt idx="60">
                  <c:v>323.0440825</c:v>
                </c:pt>
                <c:pt idx="61">
                  <c:v>323.36743150000001</c:v>
                </c:pt>
                <c:pt idx="62">
                  <c:v>323.30125450000003</c:v>
                </c:pt>
                <c:pt idx="63">
                  <c:v>323.308426</c:v>
                </c:pt>
                <c:pt idx="64">
                  <c:v>323.35845949999998</c:v>
                </c:pt>
                <c:pt idx="65">
                  <c:v>323.48951699999998</c:v>
                </c:pt>
                <c:pt idx="66">
                  <c:v>323.73054500000001</c:v>
                </c:pt>
                <c:pt idx="67">
                  <c:v>323.372635</c:v>
                </c:pt>
                <c:pt idx="68">
                  <c:v>313.83952299999999</c:v>
                </c:pt>
                <c:pt idx="69">
                  <c:v>314.02223200000003</c:v>
                </c:pt>
                <c:pt idx="70">
                  <c:v>313.91687050000002</c:v>
                </c:pt>
                <c:pt idx="71">
                  <c:v>313.86289950000003</c:v>
                </c:pt>
                <c:pt idx="72">
                  <c:v>313.88571200000001</c:v>
                </c:pt>
                <c:pt idx="73">
                  <c:v>313.66555800000003</c:v>
                </c:pt>
                <c:pt idx="74">
                  <c:v>313.63845800000001</c:v>
                </c:pt>
                <c:pt idx="75">
                  <c:v>313.45425399999999</c:v>
                </c:pt>
                <c:pt idx="76">
                  <c:v>313.464203</c:v>
                </c:pt>
                <c:pt idx="77">
                  <c:v>296.72637950000001</c:v>
                </c:pt>
                <c:pt idx="78">
                  <c:v>296.82516499999997</c:v>
                </c:pt>
                <c:pt idx="79">
                  <c:v>297.08117649999997</c:v>
                </c:pt>
                <c:pt idx="80">
                  <c:v>296.55294800000001</c:v>
                </c:pt>
                <c:pt idx="81">
                  <c:v>296.73736600000001</c:v>
                </c:pt>
                <c:pt idx="82">
                  <c:v>296.56063849999998</c:v>
                </c:pt>
                <c:pt idx="83">
                  <c:v>297.22120649999999</c:v>
                </c:pt>
                <c:pt idx="84">
                  <c:v>296.86192349999999</c:v>
                </c:pt>
                <c:pt idx="85">
                  <c:v>296.84635950000001</c:v>
                </c:pt>
              </c:numCache>
            </c:numRef>
          </c:xVal>
          <c:yVal>
            <c:numRef>
              <c:f>' 10 contours'!$I$2:$I$87</c:f>
              <c:numCache>
                <c:formatCode>General</c:formatCode>
                <c:ptCount val="86"/>
                <c:pt idx="0">
                  <c:v>0.78646990697674357</c:v>
                </c:pt>
                <c:pt idx="1">
                  <c:v>0.78646990697674357</c:v>
                </c:pt>
                <c:pt idx="2">
                  <c:v>0.78646990697674357</c:v>
                </c:pt>
                <c:pt idx="3">
                  <c:v>0.78646990697674357</c:v>
                </c:pt>
                <c:pt idx="4">
                  <c:v>0.78646990697674357</c:v>
                </c:pt>
                <c:pt idx="5">
                  <c:v>0.78646990697674357</c:v>
                </c:pt>
                <c:pt idx="6">
                  <c:v>0.78646990697674357</c:v>
                </c:pt>
                <c:pt idx="7">
                  <c:v>0.78646990697674357</c:v>
                </c:pt>
                <c:pt idx="8">
                  <c:v>0.78646990697674357</c:v>
                </c:pt>
                <c:pt idx="9">
                  <c:v>0.78646990697674357</c:v>
                </c:pt>
                <c:pt idx="10">
                  <c:v>0.78646990697674357</c:v>
                </c:pt>
                <c:pt idx="11">
                  <c:v>0.78646990697674357</c:v>
                </c:pt>
                <c:pt idx="12">
                  <c:v>0.78646990697674357</c:v>
                </c:pt>
                <c:pt idx="13">
                  <c:v>0.78646990697674357</c:v>
                </c:pt>
                <c:pt idx="14">
                  <c:v>0.78646990697674357</c:v>
                </c:pt>
                <c:pt idx="15">
                  <c:v>0.78646990697674357</c:v>
                </c:pt>
                <c:pt idx="16">
                  <c:v>0.78646990697674357</c:v>
                </c:pt>
                <c:pt idx="17">
                  <c:v>0.78646990697674357</c:v>
                </c:pt>
                <c:pt idx="18">
                  <c:v>0.78646990697674357</c:v>
                </c:pt>
                <c:pt idx="19">
                  <c:v>0.78646990697674357</c:v>
                </c:pt>
                <c:pt idx="20">
                  <c:v>0.78646990697674357</c:v>
                </c:pt>
                <c:pt idx="21">
                  <c:v>0.78646990697674357</c:v>
                </c:pt>
                <c:pt idx="22">
                  <c:v>0.78646990697674357</c:v>
                </c:pt>
                <c:pt idx="23">
                  <c:v>0.78646990697674357</c:v>
                </c:pt>
                <c:pt idx="24">
                  <c:v>0.78646990697674357</c:v>
                </c:pt>
                <c:pt idx="25">
                  <c:v>0.78646990697674357</c:v>
                </c:pt>
                <c:pt idx="26">
                  <c:v>0.78646990697674357</c:v>
                </c:pt>
                <c:pt idx="27">
                  <c:v>0.78646990697674357</c:v>
                </c:pt>
                <c:pt idx="28">
                  <c:v>0.78646990697674357</c:v>
                </c:pt>
                <c:pt idx="29">
                  <c:v>0.78646990697674357</c:v>
                </c:pt>
                <c:pt idx="30">
                  <c:v>0.78646990697674357</c:v>
                </c:pt>
                <c:pt idx="31">
                  <c:v>0.78646990697674357</c:v>
                </c:pt>
                <c:pt idx="32">
                  <c:v>0.78646990697674357</c:v>
                </c:pt>
                <c:pt idx="33">
                  <c:v>0.78646990697674357</c:v>
                </c:pt>
                <c:pt idx="34">
                  <c:v>0.78646990697674357</c:v>
                </c:pt>
                <c:pt idx="35">
                  <c:v>0.78646990697674357</c:v>
                </c:pt>
                <c:pt idx="36">
                  <c:v>0.78646990697674357</c:v>
                </c:pt>
                <c:pt idx="37">
                  <c:v>0.78646990697674357</c:v>
                </c:pt>
                <c:pt idx="38">
                  <c:v>0.78646990697674357</c:v>
                </c:pt>
                <c:pt idx="39">
                  <c:v>0.78646990697674357</c:v>
                </c:pt>
                <c:pt idx="40">
                  <c:v>0.78646990697674357</c:v>
                </c:pt>
                <c:pt idx="41">
                  <c:v>0.78646990697674357</c:v>
                </c:pt>
                <c:pt idx="42">
                  <c:v>0.78646990697674357</c:v>
                </c:pt>
                <c:pt idx="43">
                  <c:v>0.78646990697674357</c:v>
                </c:pt>
                <c:pt idx="44">
                  <c:v>0.78646990697674357</c:v>
                </c:pt>
                <c:pt idx="45">
                  <c:v>0.78646990697674357</c:v>
                </c:pt>
                <c:pt idx="46">
                  <c:v>0.78646990697674357</c:v>
                </c:pt>
                <c:pt idx="47">
                  <c:v>0.78646990697674357</c:v>
                </c:pt>
                <c:pt idx="48">
                  <c:v>0.78646990697674357</c:v>
                </c:pt>
                <c:pt idx="49">
                  <c:v>0.78646990697674357</c:v>
                </c:pt>
                <c:pt idx="50">
                  <c:v>0.78646990697674357</c:v>
                </c:pt>
                <c:pt idx="51">
                  <c:v>0.78646990697674357</c:v>
                </c:pt>
                <c:pt idx="52">
                  <c:v>0.78646990697674357</c:v>
                </c:pt>
                <c:pt idx="53">
                  <c:v>0.78646990697674357</c:v>
                </c:pt>
                <c:pt idx="54">
                  <c:v>0.78646990697674357</c:v>
                </c:pt>
                <c:pt idx="55">
                  <c:v>0.78646990697674357</c:v>
                </c:pt>
                <c:pt idx="56">
                  <c:v>0.78646990697674357</c:v>
                </c:pt>
                <c:pt idx="57">
                  <c:v>0.78646990697674357</c:v>
                </c:pt>
                <c:pt idx="58">
                  <c:v>0.78646990697674357</c:v>
                </c:pt>
                <c:pt idx="59">
                  <c:v>0.78646990697674357</c:v>
                </c:pt>
                <c:pt idx="60">
                  <c:v>0.78646990697674357</c:v>
                </c:pt>
                <c:pt idx="61">
                  <c:v>0.78646990697674357</c:v>
                </c:pt>
                <c:pt idx="62">
                  <c:v>0.78646990697674357</c:v>
                </c:pt>
                <c:pt idx="63">
                  <c:v>0.78646990697674357</c:v>
                </c:pt>
                <c:pt idx="64">
                  <c:v>0.78646990697674357</c:v>
                </c:pt>
                <c:pt idx="65">
                  <c:v>0.78646990697674357</c:v>
                </c:pt>
                <c:pt idx="66">
                  <c:v>0.78646990697674357</c:v>
                </c:pt>
                <c:pt idx="67">
                  <c:v>0.78646990697674357</c:v>
                </c:pt>
                <c:pt idx="68">
                  <c:v>0.78646990697674357</c:v>
                </c:pt>
                <c:pt idx="69">
                  <c:v>0.78646990697674357</c:v>
                </c:pt>
                <c:pt idx="70">
                  <c:v>0.78646990697674357</c:v>
                </c:pt>
                <c:pt idx="71">
                  <c:v>0.78646990697674357</c:v>
                </c:pt>
                <c:pt idx="72">
                  <c:v>0.78646990697674357</c:v>
                </c:pt>
                <c:pt idx="73">
                  <c:v>0.78646990697674357</c:v>
                </c:pt>
                <c:pt idx="74">
                  <c:v>0.78646990697674357</c:v>
                </c:pt>
                <c:pt idx="75">
                  <c:v>0.78646990697674357</c:v>
                </c:pt>
                <c:pt idx="76">
                  <c:v>0.78646990697674357</c:v>
                </c:pt>
                <c:pt idx="77">
                  <c:v>0.78646990697674357</c:v>
                </c:pt>
                <c:pt idx="78">
                  <c:v>0.78646990697674357</c:v>
                </c:pt>
                <c:pt idx="79">
                  <c:v>0.78646990697674357</c:v>
                </c:pt>
                <c:pt idx="80">
                  <c:v>0.78646990697674357</c:v>
                </c:pt>
                <c:pt idx="81">
                  <c:v>0.78646990697674357</c:v>
                </c:pt>
                <c:pt idx="82">
                  <c:v>0.78646990697674357</c:v>
                </c:pt>
                <c:pt idx="83">
                  <c:v>0.78646990697674357</c:v>
                </c:pt>
                <c:pt idx="84">
                  <c:v>0.78646990697674357</c:v>
                </c:pt>
                <c:pt idx="85">
                  <c:v>0.78646990697674357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90504"/>
        <c:axId val="460290896"/>
      </c:scatterChart>
      <c:valAx>
        <c:axId val="46029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90896"/>
        <c:crosses val="autoZero"/>
        <c:crossBetween val="midCat"/>
      </c:valAx>
      <c:valAx>
        <c:axId val="46029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90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396296"/>
        <c:axId val="626396688"/>
      </c:barChart>
      <c:catAx>
        <c:axId val="626396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96688"/>
        <c:crosses val="autoZero"/>
        <c:auto val="1"/>
        <c:lblAlgn val="ctr"/>
        <c:lblOffset val="100"/>
        <c:noMultiLvlLbl val="0"/>
      </c:catAx>
      <c:valAx>
        <c:axId val="62639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9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zoomScale="70" zoomScaleNormal="70" workbookViewId="0">
      <pane ySplit="6705" topLeftCell="A74"/>
      <selection activeCell="C2" sqref="C2:D80"/>
      <selection pane="bottomLeft" activeCell="E82" sqref="E82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14538.632813</v>
      </c>
      <c r="D2" s="5">
        <v>14519.060546999999</v>
      </c>
      <c r="E2" s="5">
        <f t="shared" ref="E2:E8" si="0">D2-C2</f>
        <v>-19.572266000001036</v>
      </c>
      <c r="F2">
        <f t="shared" ref="F2:F8" si="1">AVERAGE(C2,D2)</f>
        <v>14528.846679999999</v>
      </c>
      <c r="G2">
        <f>$G$85</f>
        <v>9.3069765198935812</v>
      </c>
      <c r="H2">
        <f>$G$86</f>
        <v>216.78975272061234</v>
      </c>
      <c r="I2">
        <f>$E$81</f>
        <v>113.04836462025295</v>
      </c>
      <c r="J2">
        <f t="shared" ref="J2:J8" si="2">(E2/D2)*100</f>
        <v>-0.13480394228430403</v>
      </c>
      <c r="O2">
        <f>D2/C2</f>
        <v>0.99865377534106925</v>
      </c>
      <c r="Y2" s="5"/>
    </row>
    <row r="3" spans="2:26" x14ac:dyDescent="0.25">
      <c r="B3" s="1">
        <v>2</v>
      </c>
      <c r="C3" s="5">
        <v>14548.349609000001</v>
      </c>
      <c r="D3" s="5">
        <v>14614.095703000001</v>
      </c>
      <c r="E3" s="5">
        <f t="shared" si="0"/>
        <v>65.746094000000085</v>
      </c>
      <c r="F3">
        <f t="shared" si="1"/>
        <v>14581.222656000002</v>
      </c>
      <c r="G3">
        <f>$G$85</f>
        <v>9.3069765198935812</v>
      </c>
      <c r="H3">
        <f>$G$86</f>
        <v>216.78975272061234</v>
      </c>
      <c r="I3">
        <f>$E$81</f>
        <v>113.04836462025295</v>
      </c>
      <c r="J3">
        <f t="shared" si="2"/>
        <v>0.44988137026161423</v>
      </c>
      <c r="L3" s="16"/>
      <c r="O3">
        <f t="shared" ref="O3:O50" si="3">D3/C3</f>
        <v>1.0045191444917798</v>
      </c>
      <c r="Y3" s="5"/>
    </row>
    <row r="4" spans="2:26" x14ac:dyDescent="0.25">
      <c r="B4" s="1">
        <v>3</v>
      </c>
      <c r="C4" s="5">
        <v>14541.945313</v>
      </c>
      <c r="D4" s="5">
        <v>14596.055664</v>
      </c>
      <c r="E4" s="5">
        <f t="shared" si="0"/>
        <v>54.110350999999355</v>
      </c>
      <c r="F4">
        <f t="shared" si="1"/>
        <v>14569.0004885</v>
      </c>
      <c r="G4">
        <f>$G$85</f>
        <v>9.3069765198935812</v>
      </c>
      <c r="H4">
        <f>$G$86</f>
        <v>216.78975272061234</v>
      </c>
      <c r="I4">
        <f>$E$81</f>
        <v>113.04836462025295</v>
      </c>
      <c r="J4">
        <f t="shared" si="2"/>
        <v>0.37071899590968399</v>
      </c>
      <c r="O4">
        <f t="shared" si="3"/>
        <v>1.0037209843549355</v>
      </c>
      <c r="Y4" s="5"/>
    </row>
    <row r="5" spans="2:26" x14ac:dyDescent="0.25">
      <c r="B5" s="1">
        <v>4</v>
      </c>
      <c r="C5" s="5">
        <v>14572.258789</v>
      </c>
      <c r="D5" s="5">
        <v>14596.729492</v>
      </c>
      <c r="E5" s="5">
        <f t="shared" si="0"/>
        <v>24.470703000000867</v>
      </c>
      <c r="F5">
        <f t="shared" si="1"/>
        <v>14584.494140499999</v>
      </c>
      <c r="G5">
        <f>$G$85</f>
        <v>9.3069765198935812</v>
      </c>
      <c r="H5">
        <f>$G$86</f>
        <v>216.78975272061234</v>
      </c>
      <c r="I5">
        <f>$E$81</f>
        <v>113.04836462025295</v>
      </c>
      <c r="J5">
        <f t="shared" si="2"/>
        <v>0.1676451085389537</v>
      </c>
      <c r="O5">
        <f t="shared" si="3"/>
        <v>1.0016792662931895</v>
      </c>
      <c r="Y5" s="5"/>
    </row>
    <row r="6" spans="2:26" x14ac:dyDescent="0.25">
      <c r="B6" s="1">
        <v>5</v>
      </c>
      <c r="C6" s="5">
        <v>14554.884765999999</v>
      </c>
      <c r="D6" s="5">
        <v>14570.773438</v>
      </c>
      <c r="E6" s="5">
        <f t="shared" si="0"/>
        <v>15.888672000000952</v>
      </c>
      <c r="F6">
        <f t="shared" si="1"/>
        <v>14562.829102</v>
      </c>
      <c r="G6">
        <f>$G$85</f>
        <v>9.3069765198935812</v>
      </c>
      <c r="H6">
        <f>$G$86</f>
        <v>216.78975272061234</v>
      </c>
      <c r="I6">
        <f>$E$81</f>
        <v>113.04836462025295</v>
      </c>
      <c r="J6">
        <f t="shared" si="2"/>
        <v>0.10904480855191891</v>
      </c>
      <c r="O6">
        <f t="shared" si="3"/>
        <v>1.0010916384605886</v>
      </c>
      <c r="Y6" s="5"/>
    </row>
    <row r="7" spans="2:26" x14ac:dyDescent="0.25">
      <c r="B7" s="1">
        <v>6</v>
      </c>
      <c r="C7" s="5">
        <v>14551.912109000001</v>
      </c>
      <c r="D7" s="5">
        <v>14522.010742</v>
      </c>
      <c r="E7" s="5">
        <f t="shared" si="0"/>
        <v>-29.901367000000391</v>
      </c>
      <c r="F7">
        <f t="shared" si="1"/>
        <v>14536.961425500001</v>
      </c>
      <c r="G7">
        <f>$G$85</f>
        <v>9.3069765198935812</v>
      </c>
      <c r="H7">
        <f>$G$86</f>
        <v>216.78975272061234</v>
      </c>
      <c r="I7">
        <f>$E$81</f>
        <v>113.04836462025295</v>
      </c>
      <c r="J7">
        <f t="shared" si="2"/>
        <v>-0.20590376588498732</v>
      </c>
      <c r="O7">
        <f t="shared" si="3"/>
        <v>0.99794519326559794</v>
      </c>
      <c r="Y7" s="5"/>
    </row>
    <row r="8" spans="2:26" x14ac:dyDescent="0.25">
      <c r="B8" s="1">
        <v>7</v>
      </c>
      <c r="C8" s="5">
        <v>14570.211914</v>
      </c>
      <c r="D8" s="5">
        <v>14580.337890999999</v>
      </c>
      <c r="E8" s="5">
        <f t="shared" si="0"/>
        <v>10.125976999999693</v>
      </c>
      <c r="F8">
        <f t="shared" si="1"/>
        <v>14575.274902499999</v>
      </c>
      <c r="G8">
        <f>$G$85</f>
        <v>9.3069765198935812</v>
      </c>
      <c r="H8">
        <f>$G$86</f>
        <v>216.78975272061234</v>
      </c>
      <c r="I8">
        <f>$E$81</f>
        <v>113.04836462025295</v>
      </c>
      <c r="J8">
        <f t="shared" si="2"/>
        <v>6.9449535914048677E-2</v>
      </c>
      <c r="O8">
        <f t="shared" si="3"/>
        <v>1.0006949780181489</v>
      </c>
      <c r="Y8" s="5"/>
    </row>
    <row r="9" spans="2:26" x14ac:dyDescent="0.25">
      <c r="B9" s="1">
        <v>8</v>
      </c>
      <c r="C9" s="5">
        <v>14545.914063</v>
      </c>
      <c r="D9" s="5">
        <v>14478.667969</v>
      </c>
      <c r="E9" s="5">
        <f t="shared" ref="E9:E50" si="4">D9-C9</f>
        <v>-67.246094000000085</v>
      </c>
      <c r="F9">
        <f t="shared" ref="F9:F23" si="5">AVERAGE(C9,D9)</f>
        <v>14512.291015999999</v>
      </c>
      <c r="G9">
        <f>$G$85</f>
        <v>9.3069765198935812</v>
      </c>
      <c r="H9">
        <f>$G$86</f>
        <v>216.78975272061234</v>
      </c>
      <c r="I9">
        <f>$E$81</f>
        <v>113.04836462025295</v>
      </c>
      <c r="J9">
        <f t="shared" ref="J9:J50" si="6">(E9/D9)*100</f>
        <v>-0.46444945173119112</v>
      </c>
      <c r="O9">
        <f t="shared" si="3"/>
        <v>0.9953769770872597</v>
      </c>
      <c r="Y9" s="5"/>
    </row>
    <row r="10" spans="2:26" x14ac:dyDescent="0.25">
      <c r="B10" s="1">
        <v>9</v>
      </c>
      <c r="C10" s="5">
        <v>12385.510742</v>
      </c>
      <c r="D10" s="5">
        <v>12429.654296999999</v>
      </c>
      <c r="E10" s="5">
        <f t="shared" si="4"/>
        <v>44.143554999998742</v>
      </c>
      <c r="F10">
        <f t="shared" si="5"/>
        <v>12407.5825195</v>
      </c>
      <c r="G10">
        <f>$G$85</f>
        <v>9.3069765198935812</v>
      </c>
      <c r="H10">
        <f>$G$86</f>
        <v>216.78975272061234</v>
      </c>
      <c r="I10">
        <f>$E$81</f>
        <v>113.04836462025295</v>
      </c>
      <c r="J10">
        <f t="shared" si="6"/>
        <v>0.35514708571302062</v>
      </c>
      <c r="O10">
        <f t="shared" si="3"/>
        <v>1.0035641287565402</v>
      </c>
      <c r="Y10" s="5"/>
    </row>
    <row r="11" spans="2:26" x14ac:dyDescent="0.25">
      <c r="B11" s="1">
        <v>10</v>
      </c>
      <c r="C11" s="5">
        <v>12363.070313</v>
      </c>
      <c r="D11" s="5">
        <v>12509.571289</v>
      </c>
      <c r="E11" s="5">
        <f t="shared" si="4"/>
        <v>146.50097599999935</v>
      </c>
      <c r="F11">
        <f t="shared" si="5"/>
        <v>12436.320801</v>
      </c>
      <c r="G11">
        <f>$G$85</f>
        <v>9.3069765198935812</v>
      </c>
      <c r="H11">
        <f>$G$86</f>
        <v>216.78975272061234</v>
      </c>
      <c r="I11">
        <f>$E$81</f>
        <v>113.04836462025295</v>
      </c>
      <c r="J11">
        <f t="shared" si="6"/>
        <v>1.1711110845886588</v>
      </c>
      <c r="O11">
        <f t="shared" si="3"/>
        <v>1.0118498861764096</v>
      </c>
      <c r="Y11" s="5"/>
    </row>
    <row r="12" spans="2:26" x14ac:dyDescent="0.25">
      <c r="B12" s="1">
        <v>11</v>
      </c>
      <c r="C12" s="5">
        <v>12366.417969</v>
      </c>
      <c r="D12" s="5">
        <v>12528.169921999999</v>
      </c>
      <c r="E12" s="5">
        <f t="shared" si="4"/>
        <v>161.75195299999905</v>
      </c>
      <c r="F12">
        <f t="shared" si="5"/>
        <v>12447.2939455</v>
      </c>
      <c r="G12">
        <f>$G$85</f>
        <v>9.3069765198935812</v>
      </c>
      <c r="H12">
        <f>$G$86</f>
        <v>216.78975272061234</v>
      </c>
      <c r="I12">
        <f>$E$81</f>
        <v>113.04836462025295</v>
      </c>
      <c r="J12">
        <f t="shared" si="6"/>
        <v>1.2911059955848438</v>
      </c>
      <c r="O12">
        <f t="shared" si="3"/>
        <v>1.0130799357910656</v>
      </c>
      <c r="Y12" s="5"/>
    </row>
    <row r="13" spans="2:26" x14ac:dyDescent="0.25">
      <c r="B13" s="1">
        <v>12</v>
      </c>
      <c r="C13" s="5">
        <v>12340.728515999999</v>
      </c>
      <c r="D13" s="5">
        <v>12513.282227</v>
      </c>
      <c r="E13" s="5">
        <f t="shared" si="4"/>
        <v>172.55371100000048</v>
      </c>
      <c r="F13">
        <f t="shared" si="5"/>
        <v>12427.005371499999</v>
      </c>
      <c r="G13">
        <f>$G$85</f>
        <v>9.3069765198935812</v>
      </c>
      <c r="H13">
        <f>$G$86</f>
        <v>216.78975272061234</v>
      </c>
      <c r="I13">
        <f>$E$81</f>
        <v>113.04836462025295</v>
      </c>
      <c r="J13">
        <f t="shared" si="6"/>
        <v>1.3789644305127242</v>
      </c>
      <c r="O13">
        <f t="shared" si="3"/>
        <v>1.0139824574194531</v>
      </c>
      <c r="Y13" s="5"/>
    </row>
    <row r="14" spans="2:26" x14ac:dyDescent="0.25">
      <c r="B14" s="1">
        <v>13</v>
      </c>
      <c r="C14" s="5">
        <v>12366.307617</v>
      </c>
      <c r="D14" s="5">
        <v>12468.25</v>
      </c>
      <c r="E14" s="5">
        <f t="shared" si="4"/>
        <v>101.94238299999961</v>
      </c>
      <c r="F14">
        <f t="shared" si="5"/>
        <v>12417.278808499999</v>
      </c>
      <c r="G14">
        <f>$G$85</f>
        <v>9.3069765198935812</v>
      </c>
      <c r="H14">
        <f>$G$86</f>
        <v>216.78975272061234</v>
      </c>
      <c r="I14">
        <f>$E$81</f>
        <v>113.04836462025295</v>
      </c>
      <c r="J14">
        <f t="shared" si="6"/>
        <v>0.81761580815270463</v>
      </c>
      <c r="O14">
        <f t="shared" si="3"/>
        <v>1.0082435587207825</v>
      </c>
      <c r="Y14" s="5"/>
    </row>
    <row r="15" spans="2:26" x14ac:dyDescent="0.25">
      <c r="B15" s="1">
        <v>14</v>
      </c>
      <c r="C15" s="5">
        <v>12343.667969</v>
      </c>
      <c r="D15" s="5">
        <v>12501.390625</v>
      </c>
      <c r="E15" s="5">
        <f t="shared" si="4"/>
        <v>157.72265599999992</v>
      </c>
      <c r="F15">
        <f t="shared" si="5"/>
        <v>12422.529297000001</v>
      </c>
      <c r="G15">
        <f>$G$85</f>
        <v>9.3069765198935812</v>
      </c>
      <c r="H15">
        <f>$G$86</f>
        <v>216.78975272061234</v>
      </c>
      <c r="I15">
        <f>$E$81</f>
        <v>113.04836462025295</v>
      </c>
      <c r="J15">
        <f t="shared" si="6"/>
        <v>1.2616408904509366</v>
      </c>
      <c r="O15">
        <f t="shared" si="3"/>
        <v>1.0127776165395979</v>
      </c>
      <c r="Y15" s="5"/>
    </row>
    <row r="16" spans="2:26" x14ac:dyDescent="0.25">
      <c r="B16" s="1">
        <v>15</v>
      </c>
      <c r="C16">
        <v>12350.827148</v>
      </c>
      <c r="D16">
        <v>12540.321289</v>
      </c>
      <c r="E16" s="5">
        <f t="shared" si="4"/>
        <v>189.49414099999922</v>
      </c>
      <c r="F16">
        <f t="shared" si="5"/>
        <v>12445.5742185</v>
      </c>
      <c r="G16">
        <f>$G$85</f>
        <v>9.3069765198935812</v>
      </c>
      <c r="H16">
        <f>$G$86</f>
        <v>216.78975272061234</v>
      </c>
      <c r="I16">
        <f>$E$81</f>
        <v>113.04836462025295</v>
      </c>
      <c r="J16">
        <f t="shared" si="6"/>
        <v>1.511078836283229</v>
      </c>
      <c r="O16">
        <f t="shared" si="3"/>
        <v>1.0153426275608337</v>
      </c>
      <c r="Y16" s="5"/>
    </row>
    <row r="17" spans="2:25" x14ac:dyDescent="0.25">
      <c r="B17" s="1">
        <v>16</v>
      </c>
      <c r="C17">
        <v>10139.3125</v>
      </c>
      <c r="D17">
        <v>10243.527344</v>
      </c>
      <c r="E17" s="5">
        <f t="shared" si="4"/>
        <v>104.21484400000008</v>
      </c>
      <c r="F17">
        <f t="shared" si="5"/>
        <v>10191.419922000001</v>
      </c>
      <c r="G17">
        <f>$G$85</f>
        <v>9.3069765198935812</v>
      </c>
      <c r="H17">
        <f>$G$86</f>
        <v>216.78975272061234</v>
      </c>
      <c r="I17">
        <f>$E$81</f>
        <v>113.04836462025295</v>
      </c>
      <c r="J17">
        <f t="shared" si="6"/>
        <v>1.0173726344474732</v>
      </c>
      <c r="O17">
        <f t="shared" si="3"/>
        <v>1.0102782949041171</v>
      </c>
      <c r="Y17" s="5"/>
    </row>
    <row r="18" spans="2:25" x14ac:dyDescent="0.25">
      <c r="B18" s="1">
        <v>17</v>
      </c>
      <c r="C18">
        <v>10135.605469</v>
      </c>
      <c r="D18">
        <v>10333.169921999999</v>
      </c>
      <c r="E18" s="5">
        <f t="shared" si="4"/>
        <v>197.56445299999905</v>
      </c>
      <c r="F18">
        <f t="shared" si="5"/>
        <v>10234.3876955</v>
      </c>
      <c r="G18">
        <f>$G$85</f>
        <v>9.3069765198935812</v>
      </c>
      <c r="H18">
        <f>$G$86</f>
        <v>216.78975272061234</v>
      </c>
      <c r="I18">
        <f>$E$81</f>
        <v>113.04836462025295</v>
      </c>
      <c r="J18">
        <f t="shared" si="6"/>
        <v>1.9119442967774229</v>
      </c>
      <c r="O18">
        <f t="shared" si="3"/>
        <v>1.0194921214725903</v>
      </c>
      <c r="Y18" s="5"/>
    </row>
    <row r="19" spans="2:25" x14ac:dyDescent="0.25">
      <c r="B19" s="1">
        <v>18</v>
      </c>
      <c r="C19">
        <v>10139.896484000001</v>
      </c>
      <c r="D19">
        <v>10269.008789</v>
      </c>
      <c r="E19" s="5">
        <f t="shared" si="4"/>
        <v>129.11230499999874</v>
      </c>
      <c r="F19">
        <f t="shared" si="5"/>
        <v>10204.4526365</v>
      </c>
      <c r="G19">
        <f>$G$85</f>
        <v>9.3069765198935812</v>
      </c>
      <c r="H19">
        <f>$G$86</f>
        <v>216.78975272061234</v>
      </c>
      <c r="I19">
        <f>$E$81</f>
        <v>113.04836462025295</v>
      </c>
      <c r="J19">
        <f t="shared" si="6"/>
        <v>1.2573005598972884</v>
      </c>
      <c r="O19">
        <f t="shared" si="3"/>
        <v>1.0127330989230243</v>
      </c>
      <c r="Y19" s="5"/>
    </row>
    <row r="20" spans="2:25" x14ac:dyDescent="0.25">
      <c r="B20" s="1">
        <v>19</v>
      </c>
      <c r="C20">
        <v>10135.919921999999</v>
      </c>
      <c r="D20">
        <v>10246.999023</v>
      </c>
      <c r="E20" s="5">
        <f t="shared" si="4"/>
        <v>111.07910100000117</v>
      </c>
      <c r="F20">
        <f t="shared" si="5"/>
        <v>10191.459472499999</v>
      </c>
      <c r="G20">
        <f>$G$85</f>
        <v>9.3069765198935812</v>
      </c>
      <c r="H20">
        <f>$G$86</f>
        <v>216.78975272061234</v>
      </c>
      <c r="I20">
        <f>$E$81</f>
        <v>113.04836462025295</v>
      </c>
      <c r="J20">
        <f t="shared" si="6"/>
        <v>1.0840159226196617</v>
      </c>
      <c r="O20">
        <f t="shared" si="3"/>
        <v>1.0109589560547834</v>
      </c>
      <c r="Y20" s="5"/>
    </row>
    <row r="21" spans="2:25" x14ac:dyDescent="0.25">
      <c r="B21" s="1">
        <v>20</v>
      </c>
      <c r="C21">
        <v>10143.595703000001</v>
      </c>
      <c r="D21">
        <v>10265.690430000001</v>
      </c>
      <c r="E21" s="5">
        <f t="shared" si="4"/>
        <v>122.09472699999969</v>
      </c>
      <c r="F21">
        <f t="shared" si="5"/>
        <v>10204.643066500001</v>
      </c>
      <c r="G21">
        <f>$G$85</f>
        <v>9.3069765198935812</v>
      </c>
      <c r="H21">
        <f>$G$86</f>
        <v>216.78975272061234</v>
      </c>
      <c r="I21">
        <f>$E$81</f>
        <v>113.04836462025295</v>
      </c>
      <c r="J21">
        <f t="shared" si="6"/>
        <v>1.1893474465506524</v>
      </c>
      <c r="O21">
        <f t="shared" si="3"/>
        <v>1.0120366318389336</v>
      </c>
      <c r="Y21" s="5"/>
    </row>
    <row r="22" spans="2:25" x14ac:dyDescent="0.25">
      <c r="B22" s="1">
        <v>21</v>
      </c>
      <c r="C22">
        <v>10145.711914</v>
      </c>
      <c r="D22">
        <v>10242.112305000001</v>
      </c>
      <c r="E22" s="5">
        <f t="shared" si="4"/>
        <v>96.400391000001036</v>
      </c>
      <c r="F22">
        <f t="shared" si="5"/>
        <v>10193.912109500001</v>
      </c>
      <c r="G22">
        <f>$G$85</f>
        <v>9.3069765198935812</v>
      </c>
      <c r="H22">
        <f>$G$86</f>
        <v>216.78975272061234</v>
      </c>
      <c r="I22">
        <f>$E$81</f>
        <v>113.04836462025295</v>
      </c>
      <c r="J22">
        <f t="shared" si="6"/>
        <v>0.94121591454274756</v>
      </c>
      <c r="O22">
        <f t="shared" si="3"/>
        <v>1.0095015896190567</v>
      </c>
      <c r="Y22" s="5"/>
    </row>
    <row r="23" spans="2:25" x14ac:dyDescent="0.25">
      <c r="B23" s="1">
        <v>22</v>
      </c>
      <c r="C23">
        <v>17421.806640999999</v>
      </c>
      <c r="D23">
        <v>17607.996093999998</v>
      </c>
      <c r="E23" s="5">
        <f t="shared" si="4"/>
        <v>186.18945299999905</v>
      </c>
      <c r="F23">
        <f t="shared" si="5"/>
        <v>17514.901367499999</v>
      </c>
      <c r="G23">
        <f>$G$85</f>
        <v>9.3069765198935812</v>
      </c>
      <c r="H23">
        <f>$G$86</f>
        <v>216.78975272061234</v>
      </c>
      <c r="I23">
        <f>$E$81</f>
        <v>113.04836462025295</v>
      </c>
      <c r="J23">
        <f t="shared" si="6"/>
        <v>1.0574142111687765</v>
      </c>
      <c r="O23">
        <f t="shared" si="3"/>
        <v>1.0106871495497962</v>
      </c>
      <c r="Y23" s="5"/>
    </row>
    <row r="24" spans="2:25" x14ac:dyDescent="0.25">
      <c r="B24" s="1">
        <v>23</v>
      </c>
      <c r="C24">
        <v>17390.056640999999</v>
      </c>
      <c r="D24">
        <v>17628.939452999999</v>
      </c>
      <c r="E24" s="5">
        <f t="shared" si="4"/>
        <v>238.88281199999983</v>
      </c>
      <c r="F24">
        <f t="shared" ref="F24:F49" si="7">AVERAGE(C24,D24)</f>
        <v>17509.498047000001</v>
      </c>
      <c r="G24">
        <f>$G$85</f>
        <v>9.3069765198935812</v>
      </c>
      <c r="H24">
        <f>$G$86</f>
        <v>216.78975272061234</v>
      </c>
      <c r="I24">
        <f>$E$81</f>
        <v>113.04836462025295</v>
      </c>
      <c r="J24">
        <f t="shared" si="6"/>
        <v>1.3550605958848423</v>
      </c>
      <c r="O24">
        <f t="shared" si="3"/>
        <v>1.0137367472074124</v>
      </c>
      <c r="Y24" s="5"/>
    </row>
    <row r="25" spans="2:25" x14ac:dyDescent="0.25">
      <c r="B25" s="1">
        <v>24</v>
      </c>
      <c r="C25">
        <v>17405.638672000001</v>
      </c>
      <c r="D25">
        <v>17518.277343999998</v>
      </c>
      <c r="E25" s="5">
        <f t="shared" si="4"/>
        <v>112.63867199999731</v>
      </c>
      <c r="F25">
        <f t="shared" si="7"/>
        <v>17461.958008000001</v>
      </c>
      <c r="G25">
        <f>$G$85</f>
        <v>9.3069765198935812</v>
      </c>
      <c r="H25">
        <f>$G$86</f>
        <v>216.78975272061234</v>
      </c>
      <c r="I25">
        <f>$E$81</f>
        <v>113.04836462025295</v>
      </c>
      <c r="J25">
        <f t="shared" si="6"/>
        <v>0.64297801540729693</v>
      </c>
      <c r="O25">
        <f t="shared" si="3"/>
        <v>1.0064713897675697</v>
      </c>
      <c r="Y25" s="5"/>
    </row>
    <row r="26" spans="2:25" x14ac:dyDescent="0.25">
      <c r="B26" s="1">
        <v>25</v>
      </c>
      <c r="C26">
        <v>17426.154297000001</v>
      </c>
      <c r="D26">
        <v>17588.822265999999</v>
      </c>
      <c r="E26" s="5">
        <f t="shared" si="4"/>
        <v>162.66796899999827</v>
      </c>
      <c r="F26">
        <f t="shared" si="7"/>
        <v>17507.488281500002</v>
      </c>
      <c r="G26">
        <f>$G$85</f>
        <v>9.3069765198935812</v>
      </c>
      <c r="H26">
        <f>$G$86</f>
        <v>216.78975272061234</v>
      </c>
      <c r="I26">
        <f>$E$81</f>
        <v>113.04836462025295</v>
      </c>
      <c r="J26">
        <f t="shared" si="6"/>
        <v>0.92483718659459613</v>
      </c>
      <c r="O26">
        <f t="shared" si="3"/>
        <v>1.0093347026674728</v>
      </c>
      <c r="Y26" s="5"/>
    </row>
    <row r="27" spans="2:25" x14ac:dyDescent="0.25">
      <c r="B27" s="1">
        <v>26</v>
      </c>
      <c r="C27">
        <v>17374.697265999999</v>
      </c>
      <c r="D27">
        <v>17497.867188</v>
      </c>
      <c r="E27" s="5">
        <f t="shared" si="4"/>
        <v>123.16992200000095</v>
      </c>
      <c r="F27">
        <f t="shared" si="7"/>
        <v>17436.282227</v>
      </c>
      <c r="G27">
        <f>$G$85</f>
        <v>9.3069765198935812</v>
      </c>
      <c r="H27">
        <f>$G$86</f>
        <v>216.78975272061234</v>
      </c>
      <c r="I27">
        <f>$E$81</f>
        <v>113.04836462025295</v>
      </c>
      <c r="J27">
        <f t="shared" si="6"/>
        <v>0.70391391520259461</v>
      </c>
      <c r="O27">
        <f t="shared" si="3"/>
        <v>1.0070890398902679</v>
      </c>
      <c r="Y27" s="5"/>
    </row>
    <row r="28" spans="2:25" x14ac:dyDescent="0.25">
      <c r="B28" s="1">
        <v>27</v>
      </c>
      <c r="C28">
        <v>17384.083984000001</v>
      </c>
      <c r="D28">
        <v>17475.419922000001</v>
      </c>
      <c r="E28" s="5">
        <f t="shared" si="4"/>
        <v>91.335938000000169</v>
      </c>
      <c r="F28">
        <f t="shared" si="7"/>
        <v>17429.751952999999</v>
      </c>
      <c r="G28">
        <f>$G$85</f>
        <v>9.3069765198935812</v>
      </c>
      <c r="H28">
        <f>$G$86</f>
        <v>216.78975272061234</v>
      </c>
      <c r="I28">
        <f>$E$81</f>
        <v>113.04836462025295</v>
      </c>
      <c r="J28">
        <f t="shared" si="6"/>
        <v>0.52265375257172697</v>
      </c>
      <c r="O28">
        <f t="shared" si="3"/>
        <v>1.0052539977420762</v>
      </c>
      <c r="Y28" s="5"/>
    </row>
    <row r="29" spans="2:25" x14ac:dyDescent="0.25">
      <c r="B29" s="1">
        <v>28</v>
      </c>
      <c r="C29">
        <v>17386.376952999999</v>
      </c>
      <c r="D29">
        <v>17557.900390999999</v>
      </c>
      <c r="E29" s="5">
        <f t="shared" si="4"/>
        <v>171.52343800000017</v>
      </c>
      <c r="F29">
        <f t="shared" si="7"/>
        <v>17472.138672000001</v>
      </c>
      <c r="G29">
        <f>$G$85</f>
        <v>9.3069765198935812</v>
      </c>
      <c r="H29">
        <f>$G$86</f>
        <v>216.78975272061234</v>
      </c>
      <c r="I29">
        <f>$E$81</f>
        <v>113.04836462025295</v>
      </c>
      <c r="J29">
        <f t="shared" si="6"/>
        <v>0.97690176034898413</v>
      </c>
      <c r="O29">
        <f t="shared" si="3"/>
        <v>1.0098653927994126</v>
      </c>
      <c r="Y29" s="5"/>
    </row>
    <row r="30" spans="2:25" x14ac:dyDescent="0.25">
      <c r="B30" s="1">
        <v>29</v>
      </c>
      <c r="C30">
        <v>17227.335938</v>
      </c>
      <c r="D30">
        <v>17326.058593999998</v>
      </c>
      <c r="E30" s="5">
        <f t="shared" si="4"/>
        <v>98.722655999998096</v>
      </c>
      <c r="F30">
        <f t="shared" si="7"/>
        <v>17276.697265999999</v>
      </c>
      <c r="G30">
        <f>$G$85</f>
        <v>9.3069765198935812</v>
      </c>
      <c r="H30">
        <f>$G$86</f>
        <v>216.78975272061234</v>
      </c>
      <c r="I30">
        <f>$E$81</f>
        <v>113.04836462025295</v>
      </c>
      <c r="J30">
        <f t="shared" si="6"/>
        <v>0.56979292471159992</v>
      </c>
      <c r="O30">
        <f t="shared" si="3"/>
        <v>1.0057305816961655</v>
      </c>
      <c r="Y30" s="5"/>
    </row>
    <row r="31" spans="2:25" x14ac:dyDescent="0.25">
      <c r="B31" s="1">
        <v>30</v>
      </c>
      <c r="C31">
        <v>17224.945313</v>
      </c>
      <c r="D31">
        <v>17366.587890999999</v>
      </c>
      <c r="E31" s="5">
        <f t="shared" si="4"/>
        <v>141.64257799999905</v>
      </c>
      <c r="F31">
        <f t="shared" si="7"/>
        <v>17295.766602</v>
      </c>
      <c r="G31">
        <f>$G$85</f>
        <v>9.3069765198935812</v>
      </c>
      <c r="H31">
        <f>$G$86</f>
        <v>216.78975272061234</v>
      </c>
      <c r="I31">
        <f>$E$81</f>
        <v>113.04836462025295</v>
      </c>
      <c r="J31">
        <f t="shared" si="6"/>
        <v>0.81560395679915565</v>
      </c>
      <c r="O31">
        <f t="shared" si="3"/>
        <v>1.0082231075586114</v>
      </c>
      <c r="Y31" s="5"/>
    </row>
    <row r="32" spans="2:25" x14ac:dyDescent="0.25">
      <c r="B32" s="1">
        <v>31</v>
      </c>
      <c r="C32">
        <v>17216.548827999999</v>
      </c>
      <c r="D32">
        <v>17425.300781000002</v>
      </c>
      <c r="E32" s="5">
        <f t="shared" si="4"/>
        <v>208.75195300000269</v>
      </c>
      <c r="F32">
        <f t="shared" si="7"/>
        <v>17320.924804499999</v>
      </c>
      <c r="G32">
        <f>$G$85</f>
        <v>9.3069765198935812</v>
      </c>
      <c r="H32">
        <f>$G$86</f>
        <v>216.78975272061234</v>
      </c>
      <c r="I32">
        <f>$E$81</f>
        <v>113.04836462025295</v>
      </c>
      <c r="J32">
        <f t="shared" si="6"/>
        <v>1.1979819207919742</v>
      </c>
      <c r="O32">
        <f t="shared" si="3"/>
        <v>1.0121250754193256</v>
      </c>
      <c r="Y32" s="5"/>
    </row>
    <row r="33" spans="2:25" x14ac:dyDescent="0.25">
      <c r="B33" s="1">
        <v>32</v>
      </c>
      <c r="C33">
        <v>17245.972656000002</v>
      </c>
      <c r="D33">
        <v>17341.460938</v>
      </c>
      <c r="E33" s="5">
        <f t="shared" si="4"/>
        <v>95.488281999998435</v>
      </c>
      <c r="F33">
        <f t="shared" si="7"/>
        <v>17293.716797000001</v>
      </c>
      <c r="G33">
        <f>$G$85</f>
        <v>9.3069765198935812</v>
      </c>
      <c r="H33">
        <f>$G$86</f>
        <v>216.78975272061234</v>
      </c>
      <c r="I33">
        <f>$E$81</f>
        <v>113.04836462025295</v>
      </c>
      <c r="J33">
        <f t="shared" si="6"/>
        <v>0.55063574136800009</v>
      </c>
      <c r="O33">
        <f t="shared" si="3"/>
        <v>1.0055368452626403</v>
      </c>
      <c r="Y33" s="5"/>
    </row>
    <row r="34" spans="2:25" x14ac:dyDescent="0.25">
      <c r="B34" s="1">
        <v>33</v>
      </c>
      <c r="C34">
        <v>17237.457031000002</v>
      </c>
      <c r="D34">
        <v>17356.324218999998</v>
      </c>
      <c r="E34" s="5">
        <f t="shared" si="4"/>
        <v>118.86718799999653</v>
      </c>
      <c r="F34">
        <f t="shared" si="7"/>
        <v>17296.890625</v>
      </c>
      <c r="G34">
        <f>$G$85</f>
        <v>9.3069765198935812</v>
      </c>
      <c r="H34">
        <f>$G$86</f>
        <v>216.78975272061234</v>
      </c>
      <c r="I34">
        <f>$E$81</f>
        <v>113.04836462025295</v>
      </c>
      <c r="J34">
        <f t="shared" si="6"/>
        <v>0.6848638369515615</v>
      </c>
      <c r="O34">
        <f t="shared" si="3"/>
        <v>1.0068958656596634</v>
      </c>
      <c r="Y34" s="5"/>
    </row>
    <row r="35" spans="2:25" x14ac:dyDescent="0.25">
      <c r="B35" s="1">
        <v>34</v>
      </c>
      <c r="C35">
        <v>17227.898438</v>
      </c>
      <c r="D35">
        <v>17340.039063</v>
      </c>
      <c r="E35" s="5">
        <f t="shared" si="4"/>
        <v>112.140625</v>
      </c>
      <c r="F35">
        <f t="shared" si="7"/>
        <v>17283.9687505</v>
      </c>
      <c r="G35">
        <f>$G$85</f>
        <v>9.3069765198935812</v>
      </c>
      <c r="H35">
        <f>$G$86</f>
        <v>216.78975272061234</v>
      </c>
      <c r="I35">
        <f>$E$81</f>
        <v>113.04836462025295</v>
      </c>
      <c r="J35">
        <f t="shared" si="6"/>
        <v>0.64671495025224324</v>
      </c>
      <c r="O35">
        <f t="shared" si="3"/>
        <v>1.0065092457680531</v>
      </c>
      <c r="Y35" s="5"/>
    </row>
    <row r="36" spans="2:25" x14ac:dyDescent="0.25">
      <c r="B36" s="1">
        <v>35</v>
      </c>
      <c r="C36">
        <v>17218.134765999999</v>
      </c>
      <c r="D36">
        <v>17342.083984000001</v>
      </c>
      <c r="E36" s="5">
        <f t="shared" si="4"/>
        <v>123.94921800000157</v>
      </c>
      <c r="F36">
        <f t="shared" si="7"/>
        <v>17280.109375</v>
      </c>
      <c r="G36">
        <f>$G$85</f>
        <v>9.3069765198935812</v>
      </c>
      <c r="H36">
        <f>$G$86</f>
        <v>216.78975272061234</v>
      </c>
      <c r="I36">
        <f>$E$81</f>
        <v>113.04836462025295</v>
      </c>
      <c r="J36">
        <f t="shared" si="6"/>
        <v>0.71473081386503778</v>
      </c>
      <c r="O36">
        <f t="shared" si="3"/>
        <v>1.0071987598938277</v>
      </c>
      <c r="Y36" s="5"/>
    </row>
    <row r="37" spans="2:25" x14ac:dyDescent="0.25">
      <c r="B37" s="1">
        <v>36</v>
      </c>
      <c r="C37">
        <v>12974.53125</v>
      </c>
      <c r="D37">
        <v>13093.137694999999</v>
      </c>
      <c r="E37" s="5">
        <f t="shared" si="4"/>
        <v>118.60644499999944</v>
      </c>
      <c r="F37">
        <f t="shared" si="7"/>
        <v>13033.834472499999</v>
      </c>
      <c r="G37">
        <f>$G$85</f>
        <v>9.3069765198935812</v>
      </c>
      <c r="H37">
        <f>$G$86</f>
        <v>216.78975272061234</v>
      </c>
      <c r="I37">
        <f>$E$81</f>
        <v>113.04836462025295</v>
      </c>
      <c r="J37">
        <f t="shared" si="6"/>
        <v>0.90586723948754311</v>
      </c>
      <c r="O37">
        <f t="shared" si="3"/>
        <v>1.0091414820862989</v>
      </c>
      <c r="Y37" s="5"/>
    </row>
    <row r="38" spans="2:25" x14ac:dyDescent="0.25">
      <c r="B38" s="1">
        <v>37</v>
      </c>
      <c r="C38">
        <v>12947.479492</v>
      </c>
      <c r="D38">
        <v>13064.676758</v>
      </c>
      <c r="E38" s="5">
        <f t="shared" si="4"/>
        <v>117.19726599999922</v>
      </c>
      <c r="F38">
        <f t="shared" si="7"/>
        <v>13006.078125</v>
      </c>
      <c r="G38">
        <f>$G$85</f>
        <v>9.3069765198935812</v>
      </c>
      <c r="H38">
        <f>$G$86</f>
        <v>216.78975272061234</v>
      </c>
      <c r="I38">
        <f>$E$81</f>
        <v>113.04836462025295</v>
      </c>
      <c r="J38">
        <f t="shared" si="6"/>
        <v>0.8970544635039277</v>
      </c>
      <c r="O38">
        <f t="shared" si="3"/>
        <v>1.0090517437059787</v>
      </c>
      <c r="Y38" s="5"/>
    </row>
    <row r="39" spans="2:25" x14ac:dyDescent="0.25">
      <c r="B39" s="1">
        <v>38</v>
      </c>
      <c r="C39">
        <v>12951.767578000001</v>
      </c>
      <c r="D39">
        <v>13105.890625</v>
      </c>
      <c r="E39" s="5">
        <f t="shared" si="4"/>
        <v>154.12304699999913</v>
      </c>
      <c r="F39">
        <f t="shared" si="7"/>
        <v>13028.8291015</v>
      </c>
      <c r="G39">
        <f>$G$85</f>
        <v>9.3069765198935812</v>
      </c>
      <c r="H39">
        <f>$G$86</f>
        <v>216.78975272061234</v>
      </c>
      <c r="I39">
        <f>$E$81</f>
        <v>113.04836462025295</v>
      </c>
      <c r="J39">
        <f t="shared" si="6"/>
        <v>1.1759830095484192</v>
      </c>
      <c r="O39">
        <f t="shared" si="3"/>
        <v>1.0118997693613492</v>
      </c>
      <c r="Y39" s="5"/>
    </row>
    <row r="40" spans="2:25" x14ac:dyDescent="0.25">
      <c r="B40" s="1">
        <v>39</v>
      </c>
      <c r="C40">
        <v>12975.132813</v>
      </c>
      <c r="D40">
        <v>13072.634765999999</v>
      </c>
      <c r="E40" s="5">
        <f t="shared" si="4"/>
        <v>97.501952999999048</v>
      </c>
      <c r="F40">
        <f t="shared" si="7"/>
        <v>13023.8837895</v>
      </c>
      <c r="G40">
        <f>$G$85</f>
        <v>9.3069765198935812</v>
      </c>
      <c r="H40">
        <f>$G$86</f>
        <v>216.78975272061234</v>
      </c>
      <c r="I40">
        <f>$E$81</f>
        <v>113.04836462025295</v>
      </c>
      <c r="J40">
        <f t="shared" si="6"/>
        <v>0.74584775560002103</v>
      </c>
      <c r="O40">
        <f t="shared" si="3"/>
        <v>1.0075145244680894</v>
      </c>
      <c r="Y40" s="5"/>
    </row>
    <row r="41" spans="2:25" x14ac:dyDescent="0.25">
      <c r="B41" s="1">
        <v>40</v>
      </c>
      <c r="C41">
        <v>12969.412109000001</v>
      </c>
      <c r="D41">
        <v>13030.472656</v>
      </c>
      <c r="E41" s="5">
        <f t="shared" si="4"/>
        <v>61.060546999999133</v>
      </c>
      <c r="F41">
        <f t="shared" si="7"/>
        <v>12999.942382500001</v>
      </c>
      <c r="G41">
        <f>$G$85</f>
        <v>9.3069765198935812</v>
      </c>
      <c r="H41">
        <f>$G$86</f>
        <v>216.78975272061234</v>
      </c>
      <c r="I41">
        <f>$E$81</f>
        <v>113.04836462025295</v>
      </c>
      <c r="J41">
        <f t="shared" si="6"/>
        <v>0.46859809779719119</v>
      </c>
      <c r="O41">
        <f t="shared" si="3"/>
        <v>1.0047080427768678</v>
      </c>
      <c r="Y41" s="5"/>
    </row>
    <row r="42" spans="2:25" x14ac:dyDescent="0.25">
      <c r="B42" s="1">
        <v>41</v>
      </c>
      <c r="C42">
        <v>12970.778319999999</v>
      </c>
      <c r="D42">
        <v>13043.598633</v>
      </c>
      <c r="E42" s="5">
        <f t="shared" si="4"/>
        <v>72.820313000000169</v>
      </c>
      <c r="F42">
        <f t="shared" si="7"/>
        <v>13007.1884765</v>
      </c>
      <c r="G42">
        <f>$G$85</f>
        <v>9.3069765198935812</v>
      </c>
      <c r="H42">
        <f>$G$86</f>
        <v>216.78975272061234</v>
      </c>
      <c r="I42">
        <f>$E$81</f>
        <v>113.04836462025295</v>
      </c>
      <c r="J42">
        <f t="shared" si="6"/>
        <v>0.558283914193484</v>
      </c>
      <c r="O42">
        <f t="shared" si="3"/>
        <v>1.0056141822181723</v>
      </c>
      <c r="Y42" s="5"/>
    </row>
    <row r="43" spans="2:25" x14ac:dyDescent="0.25">
      <c r="B43" s="1">
        <v>42</v>
      </c>
      <c r="C43">
        <v>12966.307617</v>
      </c>
      <c r="D43">
        <v>13093.424805000001</v>
      </c>
      <c r="E43" s="5">
        <f t="shared" si="4"/>
        <v>127.11718800000017</v>
      </c>
      <c r="F43">
        <f t="shared" si="7"/>
        <v>13029.866211</v>
      </c>
      <c r="G43">
        <f>$G$85</f>
        <v>9.3069765198935812</v>
      </c>
      <c r="H43">
        <f>$G$86</f>
        <v>216.78975272061234</v>
      </c>
      <c r="I43">
        <f>$E$81</f>
        <v>113.04836462025295</v>
      </c>
      <c r="J43">
        <f t="shared" si="6"/>
        <v>0.97084750470677306</v>
      </c>
      <c r="O43">
        <f t="shared" si="3"/>
        <v>1.0098036535731527</v>
      </c>
      <c r="Y43" s="5"/>
    </row>
    <row r="44" spans="2:25" x14ac:dyDescent="0.25">
      <c r="B44" s="1">
        <v>43</v>
      </c>
      <c r="C44">
        <v>12943.323242</v>
      </c>
      <c r="D44">
        <v>13103.121094</v>
      </c>
      <c r="E44" s="5">
        <f t="shared" si="4"/>
        <v>159.79785199999969</v>
      </c>
      <c r="F44">
        <f t="shared" si="7"/>
        <v>13023.222168</v>
      </c>
      <c r="G44">
        <f>$G$85</f>
        <v>9.3069765198935812</v>
      </c>
      <c r="H44">
        <f>$G$86</f>
        <v>216.78975272061234</v>
      </c>
      <c r="I44">
        <f>$E$81</f>
        <v>113.04836462025295</v>
      </c>
      <c r="J44">
        <f t="shared" si="6"/>
        <v>1.2195403740347948</v>
      </c>
      <c r="O44">
        <f t="shared" si="3"/>
        <v>1.0123459678022619</v>
      </c>
      <c r="Y44" s="5"/>
    </row>
    <row r="45" spans="2:25" x14ac:dyDescent="0.25">
      <c r="B45" s="1">
        <v>44</v>
      </c>
      <c r="C45">
        <v>12943.557617</v>
      </c>
      <c r="D45">
        <v>13076.685546999999</v>
      </c>
      <c r="E45" s="5">
        <f t="shared" si="4"/>
        <v>133.12792999999874</v>
      </c>
      <c r="F45">
        <f t="shared" si="7"/>
        <v>13010.121582</v>
      </c>
      <c r="G45">
        <f>$G$85</f>
        <v>9.3069765198935812</v>
      </c>
      <c r="H45">
        <f>$G$86</f>
        <v>216.78975272061234</v>
      </c>
      <c r="I45">
        <f>$E$81</f>
        <v>113.04836462025295</v>
      </c>
      <c r="J45">
        <f t="shared" si="6"/>
        <v>1.0180556037805804</v>
      </c>
      <c r="O45">
        <f t="shared" si="3"/>
        <v>1.0102852657622623</v>
      </c>
      <c r="Y45" s="5"/>
    </row>
    <row r="46" spans="2:25" x14ac:dyDescent="0.25">
      <c r="B46" s="1">
        <v>45</v>
      </c>
      <c r="C46">
        <v>12235.451171999999</v>
      </c>
      <c r="D46">
        <v>12334.342773</v>
      </c>
      <c r="E46" s="5">
        <f t="shared" si="4"/>
        <v>98.891601000001174</v>
      </c>
      <c r="F46">
        <f t="shared" si="7"/>
        <v>12284.896972499999</v>
      </c>
      <c r="G46">
        <f>$G$85</f>
        <v>9.3069765198935812</v>
      </c>
      <c r="H46">
        <f>$G$86</f>
        <v>216.78975272061234</v>
      </c>
      <c r="I46">
        <f>$E$81</f>
        <v>113.04836462025295</v>
      </c>
      <c r="J46">
        <f t="shared" si="6"/>
        <v>0.80175817082427681</v>
      </c>
      <c r="O46">
        <f t="shared" si="3"/>
        <v>1.008082382873327</v>
      </c>
      <c r="Y46" s="5"/>
    </row>
    <row r="47" spans="2:25" x14ac:dyDescent="0.25">
      <c r="B47" s="1">
        <v>46</v>
      </c>
      <c r="C47">
        <v>12264.145508</v>
      </c>
      <c r="D47">
        <v>12433.212890999999</v>
      </c>
      <c r="E47" s="5">
        <f t="shared" si="4"/>
        <v>169.06738299999961</v>
      </c>
      <c r="F47">
        <f t="shared" si="7"/>
        <v>12348.679199499999</v>
      </c>
      <c r="G47">
        <f>$G$85</f>
        <v>9.3069765198935812</v>
      </c>
      <c r="H47">
        <f>$G$86</f>
        <v>216.78975272061234</v>
      </c>
      <c r="I47">
        <f>$E$81</f>
        <v>113.04836462025295</v>
      </c>
      <c r="J47">
        <f t="shared" si="6"/>
        <v>1.3598044566773406</v>
      </c>
      <c r="O47">
        <f t="shared" si="3"/>
        <v>1.0137855004158027</v>
      </c>
      <c r="Y47" s="5"/>
    </row>
    <row r="48" spans="2:25" x14ac:dyDescent="0.25">
      <c r="B48" s="1">
        <v>47</v>
      </c>
      <c r="C48">
        <v>12264.041015999999</v>
      </c>
      <c r="D48">
        <v>12361.381836</v>
      </c>
      <c r="E48" s="5">
        <f t="shared" si="4"/>
        <v>97.340820000001258</v>
      </c>
      <c r="F48">
        <f t="shared" si="7"/>
        <v>12312.711426</v>
      </c>
      <c r="G48">
        <f>$G$85</f>
        <v>9.3069765198935812</v>
      </c>
      <c r="H48">
        <f>$G$86</f>
        <v>216.78975272061234</v>
      </c>
      <c r="I48">
        <f>$E$81</f>
        <v>113.04836462025295</v>
      </c>
      <c r="J48">
        <f t="shared" si="6"/>
        <v>0.78745905022135965</v>
      </c>
      <c r="O48">
        <f t="shared" si="3"/>
        <v>1.0079370918503132</v>
      </c>
      <c r="Y48" s="5"/>
    </row>
    <row r="49" spans="2:25" x14ac:dyDescent="0.25">
      <c r="B49" s="1">
        <v>48</v>
      </c>
      <c r="C49">
        <v>12236.371094</v>
      </c>
      <c r="D49">
        <v>12306.832031</v>
      </c>
      <c r="E49" s="5">
        <f t="shared" si="4"/>
        <v>70.460936999999831</v>
      </c>
      <c r="F49">
        <f t="shared" si="7"/>
        <v>12271.6015625</v>
      </c>
      <c r="G49">
        <f>$G$85</f>
        <v>9.3069765198935812</v>
      </c>
      <c r="H49">
        <f>$G$86</f>
        <v>216.78975272061234</v>
      </c>
      <c r="I49">
        <f>$E$81</f>
        <v>113.04836462025295</v>
      </c>
      <c r="J49">
        <f t="shared" si="6"/>
        <v>0.5725351318886448</v>
      </c>
      <c r="O49">
        <f t="shared" si="3"/>
        <v>1.005758319722303</v>
      </c>
      <c r="Y49" s="5"/>
    </row>
    <row r="50" spans="2:25" s="5" customFormat="1" x14ac:dyDescent="0.25">
      <c r="B50" s="1">
        <v>49</v>
      </c>
      <c r="C50" s="5">
        <v>12235.776367</v>
      </c>
      <c r="D50" s="5">
        <v>12320.938477</v>
      </c>
      <c r="E50" s="5">
        <f t="shared" si="4"/>
        <v>85.162109999999302</v>
      </c>
      <c r="F50" s="5">
        <f t="shared" ref="F50:F55" si="8">AVERAGE(C50,D50)</f>
        <v>12278.357422000001</v>
      </c>
      <c r="G50">
        <f>$G$85</f>
        <v>9.3069765198935812</v>
      </c>
      <c r="H50">
        <f>$G$86</f>
        <v>216.78975272061234</v>
      </c>
      <c r="I50">
        <f>$E$81</f>
        <v>113.04836462025295</v>
      </c>
      <c r="J50">
        <f t="shared" si="6"/>
        <v>0.69119824077504244</v>
      </c>
      <c r="O50">
        <f t="shared" si="3"/>
        <v>1.0069600904303615</v>
      </c>
      <c r="W50"/>
      <c r="X50"/>
    </row>
    <row r="51" spans="2:25" s="5" customFormat="1" x14ac:dyDescent="0.25">
      <c r="B51" s="1">
        <v>50</v>
      </c>
      <c r="C51" s="5">
        <v>12265.710938</v>
      </c>
      <c r="D51" s="5">
        <v>12310.195313</v>
      </c>
      <c r="E51" s="5">
        <f t="shared" ref="E51:E80" si="9">D51-C51</f>
        <v>44.484375</v>
      </c>
      <c r="F51" s="5">
        <f t="shared" si="8"/>
        <v>12287.9531255</v>
      </c>
      <c r="G51">
        <f>$G$85</f>
        <v>9.3069765198935812</v>
      </c>
      <c r="H51">
        <f>$G$86</f>
        <v>216.78975272061234</v>
      </c>
      <c r="I51">
        <f>$E$81</f>
        <v>113.04836462025295</v>
      </c>
      <c r="J51">
        <f t="shared" ref="J51:J55" si="10">(E51/D51)*100</f>
        <v>0.36136205696933932</v>
      </c>
      <c r="O51">
        <f t="shared" ref="O51:O80" si="11">D51/C51</f>
        <v>1.0036267261820253</v>
      </c>
      <c r="W51"/>
      <c r="X51"/>
    </row>
    <row r="52" spans="2:25" s="5" customFormat="1" x14ac:dyDescent="0.25">
      <c r="B52" s="1">
        <v>51</v>
      </c>
      <c r="C52" s="5">
        <v>12234.289063</v>
      </c>
      <c r="D52" s="5">
        <v>12351.361328000001</v>
      </c>
      <c r="E52" s="5">
        <f t="shared" si="9"/>
        <v>117.0722650000007</v>
      </c>
      <c r="F52" s="5">
        <f t="shared" si="8"/>
        <v>12292.825195500001</v>
      </c>
      <c r="G52">
        <f>$G$85</f>
        <v>9.3069765198935812</v>
      </c>
      <c r="H52">
        <f>$G$86</f>
        <v>216.78975272061234</v>
      </c>
      <c r="I52">
        <f>$E$81</f>
        <v>113.04836462025295</v>
      </c>
      <c r="J52">
        <f t="shared" si="10"/>
        <v>0.94784908230806064</v>
      </c>
      <c r="O52">
        <f t="shared" si="11"/>
        <v>1.0095691923247148</v>
      </c>
      <c r="W52"/>
      <c r="X52"/>
    </row>
    <row r="53" spans="2:25" x14ac:dyDescent="0.25">
      <c r="B53" s="1">
        <v>52</v>
      </c>
      <c r="C53">
        <v>12241.974609000001</v>
      </c>
      <c r="D53">
        <v>12313.25</v>
      </c>
      <c r="E53" s="5">
        <f t="shared" si="9"/>
        <v>71.275390999999217</v>
      </c>
      <c r="F53">
        <f t="shared" si="8"/>
        <v>12277.6123045</v>
      </c>
      <c r="G53">
        <f>$G$85</f>
        <v>9.3069765198935812</v>
      </c>
      <c r="H53">
        <f>$G$86</f>
        <v>216.78975272061234</v>
      </c>
      <c r="I53">
        <f>$E$81</f>
        <v>113.04836462025295</v>
      </c>
      <c r="J53">
        <f t="shared" si="10"/>
        <v>0.57885116439607109</v>
      </c>
      <c r="O53">
        <f t="shared" si="11"/>
        <v>1.0058222135951498</v>
      </c>
      <c r="Y53" s="5"/>
    </row>
    <row r="54" spans="2:25" x14ac:dyDescent="0.25">
      <c r="B54" s="1">
        <v>53</v>
      </c>
      <c r="C54">
        <v>7867.326172</v>
      </c>
      <c r="D54">
        <v>7995.3764650000003</v>
      </c>
      <c r="E54" s="5">
        <f t="shared" si="9"/>
        <v>128.05029300000024</v>
      </c>
      <c r="F54">
        <f t="shared" si="8"/>
        <v>7931.3513185000002</v>
      </c>
      <c r="G54">
        <f>$G$85</f>
        <v>9.3069765198935812</v>
      </c>
      <c r="H54">
        <f>$G$86</f>
        <v>216.78975272061234</v>
      </c>
      <c r="I54">
        <f>$E$81</f>
        <v>113.04836462025295</v>
      </c>
      <c r="J54">
        <f t="shared" si="10"/>
        <v>1.6015542677764358</v>
      </c>
      <c r="O54">
        <f t="shared" si="11"/>
        <v>1.0162762150952549</v>
      </c>
      <c r="Y54" s="5"/>
    </row>
    <row r="55" spans="2:25" x14ac:dyDescent="0.25">
      <c r="B55" s="1">
        <v>54</v>
      </c>
      <c r="C55">
        <v>7867.1948240000002</v>
      </c>
      <c r="D55">
        <v>7990.1206050000001</v>
      </c>
      <c r="E55" s="5">
        <f t="shared" si="9"/>
        <v>122.92578099999992</v>
      </c>
      <c r="F55">
        <f t="shared" si="8"/>
        <v>7928.6577145000001</v>
      </c>
      <c r="G55">
        <f>$G$85</f>
        <v>9.3069765198935812</v>
      </c>
      <c r="H55">
        <f>$G$86</f>
        <v>216.78975272061234</v>
      </c>
      <c r="I55">
        <f>$E$81</f>
        <v>113.04836462025295</v>
      </c>
      <c r="J55">
        <f t="shared" si="10"/>
        <v>1.5384721592697401</v>
      </c>
      <c r="O55">
        <f t="shared" si="11"/>
        <v>1.0156251095530262</v>
      </c>
      <c r="Y55" s="5"/>
    </row>
    <row r="56" spans="2:25" x14ac:dyDescent="0.25">
      <c r="B56" s="1">
        <v>55</v>
      </c>
      <c r="C56">
        <v>7868.6875</v>
      </c>
      <c r="D56">
        <v>8023.4916990000002</v>
      </c>
      <c r="E56" s="5">
        <f t="shared" si="9"/>
        <v>154.80419900000015</v>
      </c>
      <c r="F56">
        <f>AVERAGE(C56,D56)</f>
        <v>7946.0895995000001</v>
      </c>
      <c r="G56">
        <f>$G$85</f>
        <v>9.3069765198935812</v>
      </c>
      <c r="H56">
        <f>$G$86</f>
        <v>216.78975272061234</v>
      </c>
      <c r="I56">
        <f>$E$81</f>
        <v>113.04836462025295</v>
      </c>
      <c r="J56">
        <f t="shared" ref="J56:J80" si="12">(E56/D56)*100</f>
        <v>1.9293869154160654</v>
      </c>
      <c r="O56">
        <f t="shared" si="11"/>
        <v>1.0196734460480226</v>
      </c>
      <c r="Y56" s="5"/>
    </row>
    <row r="57" spans="2:25" x14ac:dyDescent="0.25">
      <c r="B57" s="1">
        <v>56</v>
      </c>
      <c r="C57">
        <v>7882.564453</v>
      </c>
      <c r="D57">
        <v>8000.8930659999996</v>
      </c>
      <c r="E57" s="5">
        <f t="shared" si="9"/>
        <v>118.32861299999968</v>
      </c>
      <c r="F57">
        <f t="shared" ref="F57:F80" si="13">AVERAGE(C57,D57)</f>
        <v>7941.7287594999998</v>
      </c>
      <c r="G57">
        <f>$G$85</f>
        <v>9.3069765198935812</v>
      </c>
      <c r="H57">
        <f>$G$86</f>
        <v>216.78975272061234</v>
      </c>
      <c r="I57">
        <f>$E$81</f>
        <v>113.04836462025295</v>
      </c>
      <c r="J57">
        <f t="shared" si="12"/>
        <v>1.4789425633350874</v>
      </c>
      <c r="O57">
        <f t="shared" si="11"/>
        <v>1.0150114361519702</v>
      </c>
      <c r="Y57" s="5"/>
    </row>
    <row r="58" spans="2:25" x14ac:dyDescent="0.25">
      <c r="B58" s="1">
        <v>57</v>
      </c>
      <c r="C58">
        <v>7876.2412109999996</v>
      </c>
      <c r="D58">
        <v>8008.5385740000002</v>
      </c>
      <c r="E58" s="5">
        <f t="shared" si="9"/>
        <v>132.29736300000059</v>
      </c>
      <c r="F58">
        <f t="shared" si="13"/>
        <v>7942.3898924999994</v>
      </c>
      <c r="G58">
        <f>$G$85</f>
        <v>9.3069765198935812</v>
      </c>
      <c r="H58">
        <f>$G$86</f>
        <v>216.78975272061234</v>
      </c>
      <c r="I58">
        <f>$E$81</f>
        <v>113.04836462025295</v>
      </c>
      <c r="J58">
        <f>(E58/D58)*100</f>
        <v>1.6519538712032753</v>
      </c>
      <c r="O58">
        <f t="shared" si="11"/>
        <v>1.0167970176961103</v>
      </c>
      <c r="Y58" s="5"/>
    </row>
    <row r="59" spans="2:25" x14ac:dyDescent="0.25">
      <c r="B59" s="1">
        <v>58</v>
      </c>
      <c r="C59">
        <v>7873.0737300000001</v>
      </c>
      <c r="D59">
        <v>8014.3535160000001</v>
      </c>
      <c r="E59" s="5">
        <f t="shared" si="9"/>
        <v>141.27978600000006</v>
      </c>
      <c r="F59">
        <f t="shared" si="13"/>
        <v>7943.7136229999996</v>
      </c>
      <c r="G59">
        <f>$G$85</f>
        <v>9.3069765198935812</v>
      </c>
      <c r="H59">
        <f>$G$86</f>
        <v>216.78975272061234</v>
      </c>
      <c r="I59">
        <f>$E$81</f>
        <v>113.04836462025295</v>
      </c>
      <c r="J59">
        <f t="shared" si="12"/>
        <v>1.7628344659110249</v>
      </c>
      <c r="O59">
        <f t="shared" si="11"/>
        <v>1.0179446796568994</v>
      </c>
      <c r="Y59" s="5"/>
    </row>
    <row r="60" spans="2:25" x14ac:dyDescent="0.25">
      <c r="B60" s="1">
        <v>59</v>
      </c>
      <c r="C60">
        <v>7872.8530270000001</v>
      </c>
      <c r="D60">
        <v>8031.6596680000002</v>
      </c>
      <c r="E60" s="5">
        <f t="shared" si="9"/>
        <v>158.80664100000013</v>
      </c>
      <c r="F60">
        <f t="shared" si="13"/>
        <v>7952.2563475000006</v>
      </c>
      <c r="G60">
        <f>$G$85</f>
        <v>9.3069765198935812</v>
      </c>
      <c r="H60">
        <f>$G$86</f>
        <v>216.78975272061234</v>
      </c>
      <c r="I60">
        <f>$E$81</f>
        <v>113.04836462025295</v>
      </c>
      <c r="J60">
        <f t="shared" si="12"/>
        <v>1.9772580956427064</v>
      </c>
      <c r="O60">
        <f t="shared" si="11"/>
        <v>1.0201714220315521</v>
      </c>
      <c r="Y60" s="5"/>
    </row>
    <row r="61" spans="2:25" x14ac:dyDescent="0.25">
      <c r="B61" s="1">
        <v>60</v>
      </c>
      <c r="C61">
        <v>7875.0717770000001</v>
      </c>
      <c r="D61">
        <v>8046.7192379999997</v>
      </c>
      <c r="E61" s="5">
        <f t="shared" si="9"/>
        <v>171.64746099999957</v>
      </c>
      <c r="F61">
        <f t="shared" si="13"/>
        <v>7960.8955074999994</v>
      </c>
      <c r="G61">
        <f>$G$85</f>
        <v>9.3069765198935812</v>
      </c>
      <c r="H61">
        <f>$G$86</f>
        <v>216.78975272061234</v>
      </c>
      <c r="I61">
        <f>$E$81</f>
        <v>113.04836462025295</v>
      </c>
      <c r="J61">
        <f t="shared" si="12"/>
        <v>2.1331359517231312</v>
      </c>
      <c r="O61">
        <f t="shared" si="11"/>
        <v>1.0217963043208462</v>
      </c>
      <c r="Y61" s="5"/>
    </row>
    <row r="62" spans="2:25" x14ac:dyDescent="0.25">
      <c r="B62" s="1">
        <v>61</v>
      </c>
      <c r="C62">
        <v>7870.5415039999998</v>
      </c>
      <c r="D62">
        <v>8020.5805659999996</v>
      </c>
      <c r="E62" s="5">
        <f t="shared" si="9"/>
        <v>150.03906199999983</v>
      </c>
      <c r="F62">
        <f t="shared" si="13"/>
        <v>7945.5610349999997</v>
      </c>
      <c r="G62">
        <f>$G$85</f>
        <v>9.3069765198935812</v>
      </c>
      <c r="H62">
        <f>$G$86</f>
        <v>216.78975272061234</v>
      </c>
      <c r="I62">
        <f>$E$81</f>
        <v>113.04836462025295</v>
      </c>
      <c r="J62">
        <f t="shared" si="12"/>
        <v>1.8706758290793764</v>
      </c>
      <c r="O62">
        <f t="shared" si="11"/>
        <v>1.0190633721864939</v>
      </c>
      <c r="Y62" s="5"/>
    </row>
    <row r="63" spans="2:25" x14ac:dyDescent="0.25">
      <c r="B63" s="1">
        <v>62</v>
      </c>
      <c r="C63">
        <v>7637.2548829999996</v>
      </c>
      <c r="D63">
        <v>7717.6035160000001</v>
      </c>
      <c r="E63" s="5">
        <f t="shared" si="9"/>
        <v>80.348633000000518</v>
      </c>
      <c r="F63">
        <f t="shared" si="13"/>
        <v>7677.4291995000003</v>
      </c>
      <c r="G63">
        <f>$G$85</f>
        <v>9.3069765198935812</v>
      </c>
      <c r="H63">
        <f>$G$86</f>
        <v>216.78975272061234</v>
      </c>
      <c r="I63">
        <f>$E$81</f>
        <v>113.04836462025295</v>
      </c>
      <c r="J63">
        <f t="shared" si="12"/>
        <v>1.0411085880924453</v>
      </c>
      <c r="O63">
        <f t="shared" si="11"/>
        <v>1.0105206169272747</v>
      </c>
      <c r="Y63" s="5"/>
    </row>
    <row r="64" spans="2:25" s="10" customFormat="1" x14ac:dyDescent="0.25">
      <c r="B64" s="1">
        <v>63</v>
      </c>
      <c r="C64" s="10">
        <v>7628.9130859999996</v>
      </c>
      <c r="D64" s="10">
        <v>7741.1791990000002</v>
      </c>
      <c r="E64" s="5">
        <f t="shared" si="9"/>
        <v>112.26611300000059</v>
      </c>
      <c r="F64">
        <f t="shared" si="13"/>
        <v>7685.0461424999994</v>
      </c>
      <c r="G64">
        <f>$G$85</f>
        <v>9.3069765198935812</v>
      </c>
      <c r="H64">
        <f>$G$86</f>
        <v>216.78975272061234</v>
      </c>
      <c r="I64">
        <f>$E$81</f>
        <v>113.04836462025295</v>
      </c>
      <c r="J64">
        <f t="shared" si="12"/>
        <v>1.4502456294320514</v>
      </c>
      <c r="O64">
        <f t="shared" si="11"/>
        <v>1.0147158725934398</v>
      </c>
      <c r="Y64" s="2"/>
    </row>
    <row r="65" spans="2:25" s="10" customFormat="1" x14ac:dyDescent="0.25">
      <c r="B65" s="1">
        <v>64</v>
      </c>
      <c r="C65" s="10">
        <v>7626.4682620000003</v>
      </c>
      <c r="D65" s="10">
        <v>7739.0854490000002</v>
      </c>
      <c r="E65" s="5">
        <f t="shared" si="9"/>
        <v>112.61718699999983</v>
      </c>
      <c r="F65">
        <f t="shared" si="13"/>
        <v>7682.7768555000002</v>
      </c>
      <c r="G65">
        <f>$G$85</f>
        <v>9.3069765198935812</v>
      </c>
      <c r="H65">
        <f>$G$86</f>
        <v>216.78975272061234</v>
      </c>
      <c r="I65">
        <f>$E$81</f>
        <v>113.04836462025295</v>
      </c>
      <c r="J65">
        <f t="shared" si="12"/>
        <v>1.4551743580315626</v>
      </c>
      <c r="O65">
        <f t="shared" si="11"/>
        <v>1.0147666237019737</v>
      </c>
      <c r="Y65" s="2"/>
    </row>
    <row r="66" spans="2:25" s="10" customFormat="1" x14ac:dyDescent="0.25">
      <c r="B66" s="1">
        <v>65</v>
      </c>
      <c r="C66" s="10">
        <v>7646.6123049999997</v>
      </c>
      <c r="D66" s="10">
        <v>7716.0571289999998</v>
      </c>
      <c r="E66" s="5">
        <f t="shared" si="9"/>
        <v>69.444824000000153</v>
      </c>
      <c r="F66">
        <f t="shared" si="13"/>
        <v>7681.3347169999997</v>
      </c>
      <c r="G66">
        <f>$G$85</f>
        <v>9.3069765198935812</v>
      </c>
      <c r="H66">
        <f>$G$86</f>
        <v>216.78975272061234</v>
      </c>
      <c r="I66">
        <f>$E$81</f>
        <v>113.04836462025295</v>
      </c>
      <c r="J66">
        <f t="shared" si="12"/>
        <v>0.90000401550941089</v>
      </c>
      <c r="O66">
        <f t="shared" si="11"/>
        <v>1.0090817765083488</v>
      </c>
      <c r="Y66" s="2"/>
    </row>
    <row r="67" spans="2:25" s="10" customFormat="1" x14ac:dyDescent="0.25">
      <c r="B67" s="1">
        <v>66</v>
      </c>
      <c r="C67" s="10">
        <v>7624.9565430000002</v>
      </c>
      <c r="D67" s="10">
        <v>7722.263672</v>
      </c>
      <c r="E67" s="5">
        <f t="shared" si="9"/>
        <v>97.307128999999804</v>
      </c>
      <c r="F67">
        <f t="shared" si="13"/>
        <v>7673.6101075000006</v>
      </c>
      <c r="G67">
        <f>$G$85</f>
        <v>9.3069765198935812</v>
      </c>
      <c r="H67">
        <f>$G$86</f>
        <v>216.78975272061234</v>
      </c>
      <c r="I67">
        <f>$E$81</f>
        <v>113.04836462025295</v>
      </c>
      <c r="J67">
        <f t="shared" si="12"/>
        <v>1.2600855543540135</v>
      </c>
      <c r="O67">
        <f t="shared" si="11"/>
        <v>1.012761663420801</v>
      </c>
      <c r="Y67" s="2"/>
    </row>
    <row r="68" spans="2:25" s="10" customFormat="1" x14ac:dyDescent="0.25">
      <c r="B68" s="1">
        <v>67</v>
      </c>
      <c r="C68" s="10">
        <v>7626.4501950000003</v>
      </c>
      <c r="D68" s="10">
        <v>7731.2119140000004</v>
      </c>
      <c r="E68" s="5">
        <f t="shared" si="9"/>
        <v>104.76171900000008</v>
      </c>
      <c r="F68">
        <f t="shared" ref="F68:F79" si="14">AVERAGE(C68,D68)</f>
        <v>7678.8310545000004</v>
      </c>
      <c r="G68">
        <f t="shared" ref="G68:G79" si="15">$G$85</f>
        <v>9.3069765198935812</v>
      </c>
      <c r="H68">
        <f t="shared" ref="H68:H79" si="16">$G$86</f>
        <v>216.78975272061234</v>
      </c>
      <c r="I68">
        <f t="shared" ref="I68:I79" si="17">$E$81</f>
        <v>113.04836462025295</v>
      </c>
      <c r="J68">
        <f t="shared" ref="J68:J79" si="18">(E68/D68)*100</f>
        <v>1.355049119922495</v>
      </c>
      <c r="O68">
        <f t="shared" si="11"/>
        <v>1.0137366292732999</v>
      </c>
      <c r="Y68" s="2"/>
    </row>
    <row r="69" spans="2:25" s="10" customFormat="1" x14ac:dyDescent="0.25">
      <c r="B69" s="1">
        <v>68</v>
      </c>
      <c r="C69" s="10">
        <v>7618.5317379999997</v>
      </c>
      <c r="D69" s="10">
        <v>7725.3725590000004</v>
      </c>
      <c r="E69" s="5">
        <f t="shared" si="9"/>
        <v>106.84082100000069</v>
      </c>
      <c r="F69">
        <f t="shared" si="14"/>
        <v>7671.9521485000005</v>
      </c>
      <c r="G69">
        <f t="shared" si="15"/>
        <v>9.3069765198935812</v>
      </c>
      <c r="H69">
        <f t="shared" si="16"/>
        <v>216.78975272061234</v>
      </c>
      <c r="I69">
        <f t="shared" si="17"/>
        <v>113.04836462025295</v>
      </c>
      <c r="J69">
        <f t="shared" si="18"/>
        <v>1.3829860007920516</v>
      </c>
      <c r="O69">
        <f t="shared" si="11"/>
        <v>1.0140238072996528</v>
      </c>
      <c r="Y69" s="2"/>
    </row>
    <row r="70" spans="2:25" s="10" customFormat="1" x14ac:dyDescent="0.25">
      <c r="B70" s="1">
        <v>69</v>
      </c>
      <c r="C70" s="10">
        <v>7619.7944340000004</v>
      </c>
      <c r="D70" s="10">
        <v>7713.2563479999999</v>
      </c>
      <c r="E70" s="5">
        <f t="shared" si="9"/>
        <v>93.461913999999524</v>
      </c>
      <c r="F70">
        <f t="shared" si="14"/>
        <v>7666.5253910000001</v>
      </c>
      <c r="G70">
        <f t="shared" si="15"/>
        <v>9.3069765198935812</v>
      </c>
      <c r="H70">
        <f t="shared" si="16"/>
        <v>216.78975272061234</v>
      </c>
      <c r="I70">
        <f t="shared" si="17"/>
        <v>113.04836462025295</v>
      </c>
      <c r="J70">
        <f t="shared" si="18"/>
        <v>1.2117050151488045</v>
      </c>
      <c r="O70">
        <f t="shared" si="11"/>
        <v>1.0122656739377334</v>
      </c>
      <c r="Y70" s="2"/>
    </row>
    <row r="71" spans="2:25" s="10" customFormat="1" x14ac:dyDescent="0.25">
      <c r="B71" s="1">
        <v>70</v>
      </c>
      <c r="C71" s="10">
        <v>7611.5747069999998</v>
      </c>
      <c r="D71" s="10">
        <v>7711.3569340000004</v>
      </c>
      <c r="E71" s="5">
        <f t="shared" si="9"/>
        <v>99.782227000000603</v>
      </c>
      <c r="F71">
        <f t="shared" si="14"/>
        <v>7661.4658204999996</v>
      </c>
      <c r="G71">
        <f t="shared" si="15"/>
        <v>9.3069765198935812</v>
      </c>
      <c r="H71">
        <f t="shared" si="16"/>
        <v>216.78975272061234</v>
      </c>
      <c r="I71">
        <f t="shared" si="17"/>
        <v>113.04836462025295</v>
      </c>
      <c r="J71">
        <f t="shared" si="18"/>
        <v>1.293964575288334</v>
      </c>
      <c r="O71">
        <f t="shared" si="11"/>
        <v>1.0131092751291313</v>
      </c>
      <c r="Y71" s="2"/>
    </row>
    <row r="72" spans="2:25" s="10" customFormat="1" x14ac:dyDescent="0.25">
      <c r="B72" s="1">
        <v>71</v>
      </c>
      <c r="C72" s="10">
        <v>6732.9213870000003</v>
      </c>
      <c r="D72" s="10">
        <v>6843.6352539999998</v>
      </c>
      <c r="E72" s="5">
        <f t="shared" si="9"/>
        <v>110.71386699999948</v>
      </c>
      <c r="F72">
        <f t="shared" si="14"/>
        <v>6788.2783204999996</v>
      </c>
      <c r="G72">
        <f t="shared" si="15"/>
        <v>9.3069765198935812</v>
      </c>
      <c r="H72">
        <f t="shared" si="16"/>
        <v>216.78975272061234</v>
      </c>
      <c r="I72">
        <f t="shared" si="17"/>
        <v>113.04836462025295</v>
      </c>
      <c r="J72">
        <f t="shared" si="18"/>
        <v>1.6177639937091755</v>
      </c>
      <c r="O72">
        <f t="shared" si="11"/>
        <v>1.0164436595403843</v>
      </c>
      <c r="Y72" s="2"/>
    </row>
    <row r="73" spans="2:25" s="10" customFormat="1" x14ac:dyDescent="0.25">
      <c r="B73" s="1">
        <v>72</v>
      </c>
      <c r="C73" s="10">
        <v>6731.8115230000003</v>
      </c>
      <c r="D73" s="10">
        <v>6861.3022460000002</v>
      </c>
      <c r="E73" s="5">
        <f t="shared" si="9"/>
        <v>129.49072299999989</v>
      </c>
      <c r="F73">
        <f t="shared" si="14"/>
        <v>6796.5568844999998</v>
      </c>
      <c r="G73">
        <f t="shared" si="15"/>
        <v>9.3069765198935812</v>
      </c>
      <c r="H73">
        <f t="shared" si="16"/>
        <v>216.78975272061234</v>
      </c>
      <c r="I73">
        <f t="shared" si="17"/>
        <v>113.04836462025295</v>
      </c>
      <c r="J73">
        <f t="shared" si="18"/>
        <v>1.8872616065775321</v>
      </c>
      <c r="O73">
        <f t="shared" si="11"/>
        <v>1.0192356429703326</v>
      </c>
      <c r="Y73" s="2"/>
    </row>
    <row r="74" spans="2:25" s="10" customFormat="1" x14ac:dyDescent="0.25">
      <c r="B74" s="1">
        <v>73</v>
      </c>
      <c r="C74" s="10">
        <v>6734.8173829999996</v>
      </c>
      <c r="D74" s="10">
        <v>6889.4541019999997</v>
      </c>
      <c r="E74" s="5">
        <f t="shared" si="9"/>
        <v>154.63671900000008</v>
      </c>
      <c r="F74">
        <f t="shared" si="14"/>
        <v>6812.1357424999997</v>
      </c>
      <c r="G74">
        <f t="shared" si="15"/>
        <v>9.3069765198935812</v>
      </c>
      <c r="H74">
        <f t="shared" si="16"/>
        <v>216.78975272061234</v>
      </c>
      <c r="I74">
        <f t="shared" si="17"/>
        <v>113.04836462025295</v>
      </c>
      <c r="J74">
        <f t="shared" si="18"/>
        <v>2.2445424080132743</v>
      </c>
      <c r="O74">
        <f t="shared" si="11"/>
        <v>1.0229607887201713</v>
      </c>
      <c r="Y74" s="2"/>
    </row>
    <row r="75" spans="2:25" s="10" customFormat="1" x14ac:dyDescent="0.25">
      <c r="B75" s="1">
        <v>74</v>
      </c>
      <c r="C75" s="10">
        <v>6737.0541990000002</v>
      </c>
      <c r="D75" s="10">
        <v>6825.140625</v>
      </c>
      <c r="E75" s="5">
        <f t="shared" si="9"/>
        <v>88.086425999999847</v>
      </c>
      <c r="F75">
        <f t="shared" si="14"/>
        <v>6781.0974120000001</v>
      </c>
      <c r="G75">
        <f t="shared" si="15"/>
        <v>9.3069765198935812</v>
      </c>
      <c r="H75">
        <f t="shared" si="16"/>
        <v>216.78975272061234</v>
      </c>
      <c r="I75">
        <f t="shared" si="17"/>
        <v>113.04836462025295</v>
      </c>
      <c r="J75">
        <f t="shared" si="18"/>
        <v>1.2906170120121128</v>
      </c>
      <c r="O75">
        <f t="shared" si="11"/>
        <v>1.0130749172261484</v>
      </c>
      <c r="Y75" s="2"/>
    </row>
    <row r="76" spans="2:25" s="10" customFormat="1" x14ac:dyDescent="0.25">
      <c r="B76" s="1">
        <v>75</v>
      </c>
      <c r="C76" s="10">
        <v>6738.7690430000002</v>
      </c>
      <c r="D76" s="10">
        <v>6844.2329099999997</v>
      </c>
      <c r="E76" s="5">
        <f t="shared" si="9"/>
        <v>105.46386699999948</v>
      </c>
      <c r="F76">
        <f t="shared" si="14"/>
        <v>6791.5009764999995</v>
      </c>
      <c r="G76">
        <f t="shared" si="15"/>
        <v>9.3069765198935812</v>
      </c>
      <c r="H76">
        <f t="shared" si="16"/>
        <v>216.78975272061234</v>
      </c>
      <c r="I76">
        <f t="shared" si="17"/>
        <v>113.04836462025295</v>
      </c>
      <c r="J76">
        <f t="shared" si="18"/>
        <v>1.5409158102423415</v>
      </c>
      <c r="O76">
        <f t="shared" si="11"/>
        <v>1.0156503163006532</v>
      </c>
      <c r="Y76" s="2"/>
    </row>
    <row r="77" spans="2:25" s="10" customFormat="1" x14ac:dyDescent="0.25">
      <c r="B77" s="1">
        <v>76</v>
      </c>
      <c r="C77" s="10">
        <v>6735.3476559999999</v>
      </c>
      <c r="D77" s="10">
        <v>6845.1430659999996</v>
      </c>
      <c r="E77" s="5">
        <f t="shared" si="9"/>
        <v>109.79540999999972</v>
      </c>
      <c r="F77">
        <f t="shared" si="14"/>
        <v>6790.2453609999993</v>
      </c>
      <c r="G77">
        <f t="shared" si="15"/>
        <v>9.3069765198935812</v>
      </c>
      <c r="H77">
        <f t="shared" si="16"/>
        <v>216.78975272061234</v>
      </c>
      <c r="I77">
        <f t="shared" si="17"/>
        <v>113.04836462025295</v>
      </c>
      <c r="J77">
        <f t="shared" si="18"/>
        <v>1.6039899961383761</v>
      </c>
      <c r="O77">
        <f t="shared" si="11"/>
        <v>1.0163013723429988</v>
      </c>
      <c r="Y77" s="2"/>
    </row>
    <row r="78" spans="2:25" s="10" customFormat="1" x14ac:dyDescent="0.25">
      <c r="B78" s="1">
        <v>77</v>
      </c>
      <c r="C78" s="10">
        <v>6719.8286129999997</v>
      </c>
      <c r="D78" s="10">
        <v>6904.2075199999999</v>
      </c>
      <c r="E78" s="5">
        <f t="shared" si="9"/>
        <v>184.37890700000025</v>
      </c>
      <c r="F78">
        <f t="shared" si="14"/>
        <v>6812.0180664999998</v>
      </c>
      <c r="G78">
        <f t="shared" si="15"/>
        <v>9.3069765198935812</v>
      </c>
      <c r="H78">
        <f t="shared" si="16"/>
        <v>216.78975272061234</v>
      </c>
      <c r="I78">
        <f t="shared" si="17"/>
        <v>113.04836462025295</v>
      </c>
      <c r="J78">
        <f t="shared" si="18"/>
        <v>2.67052962220348</v>
      </c>
      <c r="O78">
        <f t="shared" si="11"/>
        <v>1.0274380371313794</v>
      </c>
      <c r="Y78" s="2"/>
    </row>
    <row r="79" spans="2:25" s="10" customFormat="1" x14ac:dyDescent="0.25">
      <c r="B79" s="1">
        <v>78</v>
      </c>
      <c r="C79" s="10">
        <v>6719.6166990000002</v>
      </c>
      <c r="D79" s="10">
        <v>6891.3276370000003</v>
      </c>
      <c r="E79" s="5">
        <f t="shared" si="9"/>
        <v>171.71093800000017</v>
      </c>
      <c r="F79">
        <f t="shared" si="14"/>
        <v>6805.4721680000002</v>
      </c>
      <c r="G79">
        <f t="shared" si="15"/>
        <v>9.3069765198935812</v>
      </c>
      <c r="H79">
        <f t="shared" si="16"/>
        <v>216.78975272061234</v>
      </c>
      <c r="I79">
        <f t="shared" si="17"/>
        <v>113.04836462025295</v>
      </c>
      <c r="J79">
        <f t="shared" si="18"/>
        <v>2.4916960424007795</v>
      </c>
      <c r="O79">
        <f t="shared" si="11"/>
        <v>1.02555368046894</v>
      </c>
      <c r="Y79" s="2"/>
    </row>
    <row r="80" spans="2:25" s="10" customFormat="1" x14ac:dyDescent="0.25">
      <c r="B80" s="1">
        <v>79</v>
      </c>
      <c r="C80" s="10">
        <v>6722.5429690000001</v>
      </c>
      <c r="D80" s="10">
        <v>6874.8017579999996</v>
      </c>
      <c r="E80" s="5">
        <f t="shared" si="9"/>
        <v>152.25878899999952</v>
      </c>
      <c r="F80">
        <f t="shared" si="13"/>
        <v>6798.6723634999998</v>
      </c>
      <c r="G80">
        <f>$G$85</f>
        <v>9.3069765198935812</v>
      </c>
      <c r="H80">
        <f>$G$86</f>
        <v>216.78975272061234</v>
      </c>
      <c r="I80">
        <f>$E$81</f>
        <v>113.04836462025295</v>
      </c>
      <c r="J80">
        <f t="shared" si="12"/>
        <v>2.2147371569343157</v>
      </c>
      <c r="O80">
        <f t="shared" si="11"/>
        <v>1.0226489871023685</v>
      </c>
      <c r="Y80" s="2"/>
    </row>
    <row r="81" spans="1:33" s="9" customFormat="1" x14ac:dyDescent="0.25">
      <c r="B81" s="9">
        <f>COUNT(B2:B80)</f>
        <v>79</v>
      </c>
      <c r="E81" s="14">
        <f>AVERAGE(E2:E80)</f>
        <v>113.04836462025295</v>
      </c>
      <c r="F81" s="9" t="s">
        <v>0</v>
      </c>
      <c r="J81"/>
    </row>
    <row r="82" spans="1:33" x14ac:dyDescent="0.25">
      <c r="A82" s="2"/>
      <c r="E82" s="2">
        <f>STDEV(E2:E80)</f>
        <v>52.929279643040495</v>
      </c>
      <c r="F82" t="s">
        <v>1</v>
      </c>
      <c r="G82" s="10"/>
      <c r="H82" s="10"/>
    </row>
    <row r="84" spans="1:33" ht="15.75" thickBot="1" x14ac:dyDescent="0.3">
      <c r="F84" t="s">
        <v>4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x14ac:dyDescent="0.25">
      <c r="F85" s="7" t="s">
        <v>2</v>
      </c>
      <c r="G85" s="3">
        <f>E81-(1.96*E82)</f>
        <v>9.3069765198935812</v>
      </c>
      <c r="H85" t="s">
        <v>17</v>
      </c>
      <c r="I85" s="1" t="s">
        <v>24</v>
      </c>
      <c r="J85" s="15">
        <f>E82/E81</f>
        <v>0.46820031250198252</v>
      </c>
      <c r="K85">
        <f>J85*1+0</f>
        <v>0.46820031250198252</v>
      </c>
      <c r="L85">
        <f>E81/800</f>
        <v>0.1413104557753162</v>
      </c>
      <c r="M85" t="s">
        <v>25</v>
      </c>
      <c r="N85">
        <f>Q92</f>
        <v>0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.75" thickBot="1" x14ac:dyDescent="0.3">
      <c r="F86" s="8" t="s">
        <v>3</v>
      </c>
      <c r="G86" s="4">
        <f>E81+(1.96*E82)</f>
        <v>216.78975272061234</v>
      </c>
      <c r="H86" t="s">
        <v>18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t="s">
        <v>7</v>
      </c>
      <c r="P88">
        <f>(G85-G86)/2</f>
        <v>-103.74138810035939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8</v>
      </c>
      <c r="G89">
        <f>((E82)^2)/B81</f>
        <v>35.462134728242795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1" t="s">
        <v>9</v>
      </c>
      <c r="G90">
        <f>((E82)^2)/(2*(B81-1))</f>
        <v>17.958388740584493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2" t="s">
        <v>10</v>
      </c>
      <c r="G91" s="10" t="s">
        <v>11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E92" s="11" t="s">
        <v>14</v>
      </c>
      <c r="F92" s="12" t="s">
        <v>12</v>
      </c>
      <c r="G92" s="10">
        <f>E82/(SQRT(B81))</f>
        <v>5.955009213111496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.75" thickBot="1" x14ac:dyDescent="0.3">
      <c r="F93" s="13" t="s">
        <v>21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" customHeight="1" x14ac:dyDescent="0.25">
      <c r="F94" s="21" t="s">
        <v>15</v>
      </c>
      <c r="G94" s="3">
        <f>E81+(1.984*G92)</f>
        <v>124.86310289906616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thickBot="1" x14ac:dyDescent="0.3">
      <c r="F95" s="22"/>
      <c r="G95" s="4">
        <f>E81-(1.984*G92)</f>
        <v>101.23362634143975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F96" s="23" t="s">
        <v>13</v>
      </c>
      <c r="G96" s="25">
        <f>1.71*G92</f>
        <v>10.183065754420658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4"/>
      <c r="G97" s="26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E98" t="s">
        <v>17</v>
      </c>
      <c r="F98" s="27" t="s">
        <v>16</v>
      </c>
      <c r="G98" s="3">
        <f>G85-(1.984*G96)</f>
        <v>-10.896225936877006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8"/>
      <c r="G99" s="4">
        <f>G85+(1.984*G96)</f>
        <v>29.510178976664168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E100" t="s">
        <v>18</v>
      </c>
      <c r="F100" s="27" t="s">
        <v>19</v>
      </c>
      <c r="G100" s="3">
        <f>G86-(1.984*G96)</f>
        <v>196.58655026384176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8"/>
      <c r="G101" s="4">
        <f>G86+(1.984*G96)</f>
        <v>236.99295517738292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0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17"/>
      <c r="G108" s="17"/>
      <c r="H108" s="17"/>
      <c r="I108" s="17"/>
      <c r="J108" s="17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17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AD125" s="10"/>
      <c r="AE125" s="10"/>
    </row>
  </sheetData>
  <mergeCells count="6">
    <mergeCell ref="F103:F104"/>
    <mergeCell ref="F94:F95"/>
    <mergeCell ref="F96:F97"/>
    <mergeCell ref="G96:G97"/>
    <mergeCell ref="F98:F99"/>
    <mergeCell ref="F100:F101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2"/>
  <sheetViews>
    <sheetView tabSelected="1" zoomScale="70" zoomScaleNormal="70" workbookViewId="0">
      <pane ySplit="6705" topLeftCell="A80"/>
      <selection activeCell="C2" sqref="C2:D87"/>
      <selection pane="bottomLeft" activeCell="E85" sqref="E85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431.78411899999998</v>
      </c>
      <c r="D2" s="5">
        <v>429.83383199999997</v>
      </c>
      <c r="E2" s="5">
        <f t="shared" ref="E2:E63" si="0">D2-C2</f>
        <v>-1.950287000000003</v>
      </c>
      <c r="F2">
        <f t="shared" ref="F2:F57" si="1">AVERAGE(C2,D2)</f>
        <v>430.80897549999997</v>
      </c>
      <c r="G2">
        <f>$G$92</f>
        <v>-3.0169251668911725</v>
      </c>
      <c r="H2">
        <f>$G$93</f>
        <v>4.5898649808446601</v>
      </c>
      <c r="I2">
        <f>$E$88</f>
        <v>0.78646990697674357</v>
      </c>
      <c r="J2">
        <f t="shared" ref="J2:J63" si="2">(E2/D2)*100</f>
        <v>-0.45373045460972533</v>
      </c>
      <c r="O2">
        <f>D2/C2</f>
        <v>0.99548318959827231</v>
      </c>
      <c r="Y2" s="5"/>
    </row>
    <row r="3" spans="2:26" x14ac:dyDescent="0.25">
      <c r="B3" s="1">
        <v>2</v>
      </c>
      <c r="C3" s="5">
        <v>430.72048999999998</v>
      </c>
      <c r="D3" s="5">
        <v>429.70013399999999</v>
      </c>
      <c r="E3" s="5">
        <f t="shared" si="0"/>
        <v>-1.0203559999999925</v>
      </c>
      <c r="F3">
        <f t="shared" si="1"/>
        <v>430.21031199999999</v>
      </c>
      <c r="G3">
        <f>$G$92</f>
        <v>-3.0169251668911725</v>
      </c>
      <c r="H3">
        <f>$G$93</f>
        <v>4.5898649808446601</v>
      </c>
      <c r="I3">
        <f>$E$88</f>
        <v>0.78646990697674357</v>
      </c>
      <c r="J3">
        <f t="shared" si="2"/>
        <v>-0.23745768717865759</v>
      </c>
      <c r="L3" s="16"/>
      <c r="O3">
        <f t="shared" ref="O3:O64" si="3">D3/C3</f>
        <v>0.99763104838592653</v>
      </c>
      <c r="Y3" s="5"/>
    </row>
    <row r="4" spans="2:26" x14ac:dyDescent="0.25">
      <c r="B4" s="1">
        <v>3</v>
      </c>
      <c r="C4" s="5">
        <v>431.81362899999999</v>
      </c>
      <c r="D4" s="5">
        <v>431.73727400000001</v>
      </c>
      <c r="E4" s="5">
        <f t="shared" si="0"/>
        <v>-7.635499999997819E-2</v>
      </c>
      <c r="F4">
        <f t="shared" si="1"/>
        <v>431.77545150000003</v>
      </c>
      <c r="G4">
        <f>$G$92</f>
        <v>-3.0169251668911725</v>
      </c>
      <c r="H4">
        <f>$G$93</f>
        <v>4.5898649808446601</v>
      </c>
      <c r="I4">
        <f>$E$88</f>
        <v>0.78646990697674357</v>
      </c>
      <c r="J4">
        <f t="shared" si="2"/>
        <v>-1.7685524182926626E-2</v>
      </c>
      <c r="O4">
        <f t="shared" si="3"/>
        <v>0.99982317603041659</v>
      </c>
      <c r="Y4" s="5"/>
    </row>
    <row r="5" spans="2:26" x14ac:dyDescent="0.25">
      <c r="B5" s="1">
        <v>4</v>
      </c>
      <c r="C5" s="29">
        <v>434.711975</v>
      </c>
      <c r="D5" s="29">
        <v>431.23675500000002</v>
      </c>
      <c r="E5" s="29">
        <f t="shared" si="0"/>
        <v>-3.4752199999999789</v>
      </c>
      <c r="F5">
        <f t="shared" si="1"/>
        <v>432.97436500000003</v>
      </c>
      <c r="G5">
        <f>$G$92</f>
        <v>-3.0169251668911725</v>
      </c>
      <c r="H5">
        <f>$G$93</f>
        <v>4.5898649808446601</v>
      </c>
      <c r="I5">
        <f>$E$88</f>
        <v>0.78646990697674357</v>
      </c>
      <c r="J5">
        <f t="shared" si="2"/>
        <v>-0.80587286675041847</v>
      </c>
      <c r="O5">
        <f t="shared" si="3"/>
        <v>0.99200569526523863</v>
      </c>
      <c r="Y5" s="5"/>
    </row>
    <row r="6" spans="2:26" x14ac:dyDescent="0.25">
      <c r="B6" s="1">
        <v>5</v>
      </c>
      <c r="C6" s="29">
        <v>434.92065400000001</v>
      </c>
      <c r="D6" s="29">
        <v>431.18457000000001</v>
      </c>
      <c r="E6" s="29">
        <f t="shared" si="0"/>
        <v>-3.7360840000000053</v>
      </c>
      <c r="F6">
        <f t="shared" si="1"/>
        <v>433.05261200000001</v>
      </c>
      <c r="G6">
        <f>$G$92</f>
        <v>-3.0169251668911725</v>
      </c>
      <c r="H6">
        <f>$G$93</f>
        <v>4.5898649808446601</v>
      </c>
      <c r="I6">
        <f>$E$88</f>
        <v>0.78646990697674357</v>
      </c>
      <c r="J6">
        <f t="shared" si="2"/>
        <v>-0.86646978114267981</v>
      </c>
      <c r="O6">
        <f t="shared" si="3"/>
        <v>0.9914097342454562</v>
      </c>
      <c r="Y6" s="5"/>
    </row>
    <row r="7" spans="2:26" x14ac:dyDescent="0.25">
      <c r="B7" s="1">
        <v>6</v>
      </c>
      <c r="C7" s="5">
        <v>433.18090799999999</v>
      </c>
      <c r="D7" s="5">
        <v>430.76071200000001</v>
      </c>
      <c r="E7" s="5">
        <f t="shared" si="0"/>
        <v>-2.4201959999999758</v>
      </c>
      <c r="F7">
        <f t="shared" si="1"/>
        <v>431.97081000000003</v>
      </c>
      <c r="G7">
        <f>$G$92</f>
        <v>-3.0169251668911725</v>
      </c>
      <c r="H7">
        <f>$G$93</f>
        <v>4.5898649808446601</v>
      </c>
      <c r="I7">
        <f>$E$88</f>
        <v>0.78646990697674357</v>
      </c>
      <c r="J7">
        <f t="shared" si="2"/>
        <v>-0.56184232511900389</v>
      </c>
      <c r="O7">
        <f t="shared" si="3"/>
        <v>0.99441296706455962</v>
      </c>
      <c r="Y7" s="5"/>
    </row>
    <row r="8" spans="2:26" x14ac:dyDescent="0.25">
      <c r="B8" s="1">
        <v>7</v>
      </c>
      <c r="C8" s="5">
        <v>431.91284200000001</v>
      </c>
      <c r="D8" s="5">
        <v>429.87469499999997</v>
      </c>
      <c r="E8" s="5">
        <f t="shared" si="0"/>
        <v>-2.0381470000000377</v>
      </c>
      <c r="F8">
        <f t="shared" si="1"/>
        <v>430.89376849999996</v>
      </c>
      <c r="G8">
        <f>$G$92</f>
        <v>-3.0169251668911725</v>
      </c>
      <c r="H8">
        <f>$G$93</f>
        <v>4.5898649808446601</v>
      </c>
      <c r="I8">
        <f>$E$88</f>
        <v>0.78646990697674357</v>
      </c>
      <c r="J8">
        <f t="shared" si="2"/>
        <v>-0.4741258379956601</v>
      </c>
      <c r="O8">
        <f t="shared" si="3"/>
        <v>0.99528111507274875</v>
      </c>
      <c r="Y8" s="5"/>
    </row>
    <row r="9" spans="2:26" x14ac:dyDescent="0.25">
      <c r="B9" s="1">
        <v>8</v>
      </c>
      <c r="C9" s="5">
        <v>435.738922</v>
      </c>
      <c r="D9" s="5">
        <v>431.109375</v>
      </c>
      <c r="E9" s="5">
        <f t="shared" si="0"/>
        <v>-4.6295470000000023</v>
      </c>
      <c r="F9">
        <f t="shared" si="1"/>
        <v>433.4241485</v>
      </c>
      <c r="G9">
        <f>$G$92</f>
        <v>-3.0169251668911725</v>
      </c>
      <c r="H9">
        <f>$G$93</f>
        <v>4.5898649808446601</v>
      </c>
      <c r="I9">
        <f>$E$88</f>
        <v>0.78646990697674357</v>
      </c>
      <c r="J9">
        <f t="shared" si="2"/>
        <v>-1.0738683193795082</v>
      </c>
      <c r="O9">
        <f t="shared" si="3"/>
        <v>0.98937541090258629</v>
      </c>
      <c r="Y9" s="5"/>
    </row>
    <row r="10" spans="2:26" x14ac:dyDescent="0.25">
      <c r="B10" s="1">
        <v>9</v>
      </c>
      <c r="C10" s="5">
        <v>436.44296300000002</v>
      </c>
      <c r="D10" s="5">
        <v>429.22119099999998</v>
      </c>
      <c r="E10" s="5">
        <f t="shared" si="0"/>
        <v>-7.221772000000044</v>
      </c>
      <c r="F10">
        <f t="shared" si="1"/>
        <v>432.83207700000003</v>
      </c>
      <c r="G10">
        <f>$G$92</f>
        <v>-3.0169251668911725</v>
      </c>
      <c r="H10">
        <f>$G$93</f>
        <v>4.5898649808446601</v>
      </c>
      <c r="I10">
        <f>$E$88</f>
        <v>0.78646990697674357</v>
      </c>
      <c r="J10">
        <f t="shared" si="2"/>
        <v>-1.6825292300165218</v>
      </c>
      <c r="O10">
        <f t="shared" si="3"/>
        <v>0.98345311389520551</v>
      </c>
      <c r="Y10" s="5"/>
    </row>
    <row r="11" spans="2:26" x14ac:dyDescent="0.25">
      <c r="B11" s="1">
        <v>10</v>
      </c>
      <c r="C11" s="5">
        <v>397.41006499999997</v>
      </c>
      <c r="D11" s="5">
        <v>396.79656999999997</v>
      </c>
      <c r="E11" s="5">
        <f t="shared" si="0"/>
        <v>-0.61349500000000035</v>
      </c>
      <c r="F11">
        <f t="shared" si="1"/>
        <v>397.1033175</v>
      </c>
      <c r="G11">
        <f>$G$92</f>
        <v>-3.0169251668911725</v>
      </c>
      <c r="H11">
        <f>$G$93</f>
        <v>4.5898649808446601</v>
      </c>
      <c r="I11">
        <f>$E$88</f>
        <v>0.78646990697674357</v>
      </c>
      <c r="J11">
        <f t="shared" si="2"/>
        <v>-0.15461197157021805</v>
      </c>
      <c r="O11">
        <f t="shared" si="3"/>
        <v>0.99845626708020085</v>
      </c>
      <c r="Y11" s="5"/>
    </row>
    <row r="12" spans="2:26" x14ac:dyDescent="0.25">
      <c r="B12" s="1">
        <v>11</v>
      </c>
      <c r="C12" s="5">
        <v>395.49380500000001</v>
      </c>
      <c r="D12" s="5">
        <v>396.286652</v>
      </c>
      <c r="E12" s="5">
        <f t="shared" si="0"/>
        <v>0.79284699999999475</v>
      </c>
      <c r="F12">
        <f t="shared" si="1"/>
        <v>395.89022850000003</v>
      </c>
      <c r="G12">
        <f>$G$92</f>
        <v>-3.0169251668911725</v>
      </c>
      <c r="H12">
        <f>$G$93</f>
        <v>4.5898649808446601</v>
      </c>
      <c r="I12">
        <f>$E$88</f>
        <v>0.78646990697674357</v>
      </c>
      <c r="J12">
        <f t="shared" si="2"/>
        <v>0.20006906515740902</v>
      </c>
      <c r="O12">
        <f t="shared" si="3"/>
        <v>1.0020047014390023</v>
      </c>
      <c r="Y12" s="5"/>
    </row>
    <row r="13" spans="2:26" x14ac:dyDescent="0.25">
      <c r="B13" s="1">
        <v>12</v>
      </c>
      <c r="C13" s="5">
        <v>399.017426</v>
      </c>
      <c r="D13" s="5">
        <v>397.51214599999997</v>
      </c>
      <c r="E13" s="5">
        <f t="shared" si="0"/>
        <v>-1.5052800000000275</v>
      </c>
      <c r="F13">
        <f t="shared" si="1"/>
        <v>398.26478599999996</v>
      </c>
      <c r="G13">
        <f>$G$92</f>
        <v>-3.0169251668911725</v>
      </c>
      <c r="H13">
        <f>$G$93</f>
        <v>4.5898649808446601</v>
      </c>
      <c r="I13">
        <f>$E$88</f>
        <v>0.78646990697674357</v>
      </c>
      <c r="J13">
        <f t="shared" si="2"/>
        <v>-0.37867522166229045</v>
      </c>
      <c r="O13">
        <f t="shared" si="3"/>
        <v>0.99622753318046808</v>
      </c>
      <c r="Y13" s="5"/>
    </row>
    <row r="14" spans="2:26" x14ac:dyDescent="0.25">
      <c r="B14" s="1">
        <v>13</v>
      </c>
      <c r="C14" s="5">
        <v>398.99063100000001</v>
      </c>
      <c r="D14" s="5">
        <v>397.83523600000001</v>
      </c>
      <c r="E14" s="5">
        <f t="shared" si="0"/>
        <v>-1.1553949999999986</v>
      </c>
      <c r="F14">
        <f t="shared" si="1"/>
        <v>398.41293350000001</v>
      </c>
      <c r="G14">
        <f>$G$92</f>
        <v>-3.0169251668911725</v>
      </c>
      <c r="H14">
        <f>$G$93</f>
        <v>4.5898649808446601</v>
      </c>
      <c r="I14">
        <f>$E$88</f>
        <v>0.78646990697674357</v>
      </c>
      <c r="J14">
        <f t="shared" si="2"/>
        <v>-0.29042047949719535</v>
      </c>
      <c r="O14">
        <f t="shared" si="3"/>
        <v>0.99710420518621146</v>
      </c>
      <c r="Y14" s="5"/>
    </row>
    <row r="15" spans="2:26" x14ac:dyDescent="0.25">
      <c r="B15" s="1">
        <v>14</v>
      </c>
      <c r="C15" s="5">
        <v>397.473816</v>
      </c>
      <c r="D15" s="5">
        <v>397.57351699999998</v>
      </c>
      <c r="E15" s="5">
        <f t="shared" si="0"/>
        <v>9.9700999999981832E-2</v>
      </c>
      <c r="F15">
        <f t="shared" si="1"/>
        <v>397.52366649999999</v>
      </c>
      <c r="G15">
        <f>$G$92</f>
        <v>-3.0169251668911725</v>
      </c>
      <c r="H15">
        <f>$G$93</f>
        <v>4.5898649808446601</v>
      </c>
      <c r="I15">
        <f>$E$88</f>
        <v>0.78646990697674357</v>
      </c>
      <c r="J15">
        <f t="shared" si="2"/>
        <v>2.5077374557617185E-2</v>
      </c>
      <c r="O15">
        <f t="shared" si="3"/>
        <v>1.0002508366488221</v>
      </c>
      <c r="Y15" s="5"/>
    </row>
    <row r="16" spans="2:26" x14ac:dyDescent="0.25">
      <c r="B16" s="1">
        <v>15</v>
      </c>
      <c r="C16">
        <v>399.54834</v>
      </c>
      <c r="D16">
        <v>396.91729700000002</v>
      </c>
      <c r="E16" s="5">
        <f t="shared" si="0"/>
        <v>-2.6310429999999769</v>
      </c>
      <c r="F16">
        <f t="shared" si="1"/>
        <v>398.23281850000001</v>
      </c>
      <c r="G16">
        <f>$G$92</f>
        <v>-3.0169251668911725</v>
      </c>
      <c r="H16">
        <f>$G$93</f>
        <v>4.5898649808446601</v>
      </c>
      <c r="I16">
        <f>$E$88</f>
        <v>0.78646990697674357</v>
      </c>
      <c r="J16">
        <f t="shared" si="2"/>
        <v>-0.66286932312752722</v>
      </c>
      <c r="O16">
        <f t="shared" si="3"/>
        <v>0.99341495699869509</v>
      </c>
      <c r="Y16" s="5"/>
    </row>
    <row r="17" spans="2:25" x14ac:dyDescent="0.25">
      <c r="B17" s="1">
        <v>16</v>
      </c>
      <c r="C17">
        <v>398.307098</v>
      </c>
      <c r="D17">
        <v>397.44061299999998</v>
      </c>
      <c r="E17" s="5">
        <f t="shared" si="0"/>
        <v>-0.8664850000000115</v>
      </c>
      <c r="F17">
        <f t="shared" si="1"/>
        <v>397.87385549999999</v>
      </c>
      <c r="G17">
        <f>$G$92</f>
        <v>-3.0169251668911725</v>
      </c>
      <c r="H17">
        <f>$G$93</f>
        <v>4.5898649808446601</v>
      </c>
      <c r="I17">
        <f>$E$88</f>
        <v>0.78646990697674357</v>
      </c>
      <c r="J17">
        <f t="shared" si="2"/>
        <v>-0.21801621969620189</v>
      </c>
      <c r="O17">
        <f t="shared" si="3"/>
        <v>0.99782458057024126</v>
      </c>
      <c r="Y17" s="5"/>
    </row>
    <row r="18" spans="2:25" x14ac:dyDescent="0.25">
      <c r="B18" s="1">
        <v>17</v>
      </c>
      <c r="C18">
        <v>398.6875</v>
      </c>
      <c r="D18">
        <v>398.04681399999998</v>
      </c>
      <c r="E18" s="5">
        <f t="shared" si="0"/>
        <v>-0.64068600000001652</v>
      </c>
      <c r="F18">
        <f t="shared" si="1"/>
        <v>398.36715700000002</v>
      </c>
      <c r="G18">
        <f>$G$92</f>
        <v>-3.0169251668911725</v>
      </c>
      <c r="H18">
        <f>$G$93</f>
        <v>4.5898649808446601</v>
      </c>
      <c r="I18">
        <f>$E$88</f>
        <v>0.78646990697674357</v>
      </c>
      <c r="J18">
        <f t="shared" si="2"/>
        <v>-0.16095744959285532</v>
      </c>
      <c r="O18">
        <f t="shared" si="3"/>
        <v>0.99839301207085751</v>
      </c>
      <c r="Y18" s="5"/>
    </row>
    <row r="19" spans="2:25" x14ac:dyDescent="0.25">
      <c r="B19" s="1">
        <v>18</v>
      </c>
      <c r="C19">
        <v>360.52600100000001</v>
      </c>
      <c r="D19">
        <v>359.07742300000001</v>
      </c>
      <c r="E19" s="5">
        <f t="shared" si="0"/>
        <v>-1.4485779999999977</v>
      </c>
      <c r="F19">
        <f t="shared" si="1"/>
        <v>359.80171200000001</v>
      </c>
      <c r="G19">
        <f>$G$92</f>
        <v>-3.0169251668911725</v>
      </c>
      <c r="H19">
        <f>$G$93</f>
        <v>4.5898649808446601</v>
      </c>
      <c r="I19">
        <f>$E$88</f>
        <v>0.78646990697674357</v>
      </c>
      <c r="J19">
        <f t="shared" si="2"/>
        <v>-0.40341661915068316</v>
      </c>
      <c r="O19">
        <f t="shared" si="3"/>
        <v>0.99598204291512393</v>
      </c>
      <c r="Y19" s="5"/>
    </row>
    <row r="20" spans="2:25" x14ac:dyDescent="0.25">
      <c r="B20" s="1">
        <v>19</v>
      </c>
      <c r="C20">
        <v>360.910797</v>
      </c>
      <c r="D20">
        <v>360.63253800000001</v>
      </c>
      <c r="E20" s="5">
        <f t="shared" si="0"/>
        <v>-0.27825899999999137</v>
      </c>
      <c r="F20">
        <f t="shared" si="1"/>
        <v>360.77166750000004</v>
      </c>
      <c r="G20">
        <f>$G$92</f>
        <v>-3.0169251668911725</v>
      </c>
      <c r="H20">
        <f>$G$93</f>
        <v>4.5898649808446601</v>
      </c>
      <c r="I20">
        <f>$E$88</f>
        <v>0.78646990697674357</v>
      </c>
      <c r="J20">
        <f t="shared" si="2"/>
        <v>-7.7158595157043583E-2</v>
      </c>
      <c r="O20">
        <f t="shared" si="3"/>
        <v>0.99922900893430466</v>
      </c>
      <c r="Y20" s="5"/>
    </row>
    <row r="21" spans="2:25" x14ac:dyDescent="0.25">
      <c r="B21" s="1">
        <v>20</v>
      </c>
      <c r="C21">
        <v>359.89965799999999</v>
      </c>
      <c r="D21">
        <v>359.64211999999998</v>
      </c>
      <c r="E21" s="5">
        <f t="shared" si="0"/>
        <v>-0.25753800000001092</v>
      </c>
      <c r="F21">
        <f t="shared" si="1"/>
        <v>359.77088900000001</v>
      </c>
      <c r="G21">
        <f>$G$92</f>
        <v>-3.0169251668911725</v>
      </c>
      <c r="H21">
        <f>$G$93</f>
        <v>4.5898649808446601</v>
      </c>
      <c r="I21">
        <f>$E$88</f>
        <v>0.78646990697674357</v>
      </c>
      <c r="J21">
        <f t="shared" si="2"/>
        <v>-7.1609521153976896E-2</v>
      </c>
      <c r="O21">
        <f t="shared" si="3"/>
        <v>0.99928441721386685</v>
      </c>
      <c r="Y21" s="5"/>
    </row>
    <row r="22" spans="2:25" x14ac:dyDescent="0.25">
      <c r="B22" s="1">
        <v>21</v>
      </c>
      <c r="C22">
        <v>359.01995799999997</v>
      </c>
      <c r="D22">
        <v>359.49414100000001</v>
      </c>
      <c r="E22" s="5">
        <f t="shared" si="0"/>
        <v>0.4741830000000391</v>
      </c>
      <c r="F22">
        <f t="shared" si="1"/>
        <v>359.25704949999999</v>
      </c>
      <c r="G22">
        <f>$G$92</f>
        <v>-3.0169251668911725</v>
      </c>
      <c r="H22">
        <f>$G$93</f>
        <v>4.5898649808446601</v>
      </c>
      <c r="I22">
        <f>$E$88</f>
        <v>0.78646990697674357</v>
      </c>
      <c r="J22">
        <f t="shared" si="2"/>
        <v>0.13190284511480788</v>
      </c>
      <c r="O22">
        <f t="shared" si="3"/>
        <v>1.0013207705851273</v>
      </c>
      <c r="Y22" s="5"/>
    </row>
    <row r="23" spans="2:25" x14ac:dyDescent="0.25">
      <c r="B23" s="1">
        <v>22</v>
      </c>
      <c r="C23">
        <v>359.15557899999999</v>
      </c>
      <c r="D23">
        <v>359.11181599999998</v>
      </c>
      <c r="E23" s="5">
        <f t="shared" si="0"/>
        <v>-4.3763000000012653E-2</v>
      </c>
      <c r="F23">
        <f t="shared" si="1"/>
        <v>359.13369749999998</v>
      </c>
      <c r="G23">
        <f>$G$92</f>
        <v>-3.0169251668911725</v>
      </c>
      <c r="H23">
        <f>$G$93</f>
        <v>4.5898649808446601</v>
      </c>
      <c r="I23">
        <f>$E$88</f>
        <v>0.78646990697674357</v>
      </c>
      <c r="J23">
        <f t="shared" si="2"/>
        <v>-1.2186455039956873E-2</v>
      </c>
      <c r="O23">
        <f t="shared" si="3"/>
        <v>0.99987815029875948</v>
      </c>
      <c r="Y23" s="5"/>
    </row>
    <row r="24" spans="2:25" x14ac:dyDescent="0.25">
      <c r="B24" s="1">
        <v>23</v>
      </c>
      <c r="C24">
        <v>360.53564499999999</v>
      </c>
      <c r="D24">
        <v>359.18597399999999</v>
      </c>
      <c r="E24" s="5">
        <f t="shared" si="0"/>
        <v>-1.3496710000000007</v>
      </c>
      <c r="F24">
        <f t="shared" si="1"/>
        <v>359.86080949999996</v>
      </c>
      <c r="G24">
        <f>$G$92</f>
        <v>-3.0169251668911725</v>
      </c>
      <c r="H24">
        <f>$G$93</f>
        <v>4.5898649808446601</v>
      </c>
      <c r="I24">
        <f>$E$88</f>
        <v>0.78646990697674357</v>
      </c>
      <c r="J24">
        <f t="shared" si="2"/>
        <v>-0.37575826944734786</v>
      </c>
      <c r="O24">
        <f t="shared" si="3"/>
        <v>0.99625648387692711</v>
      </c>
      <c r="Y24" s="5"/>
    </row>
    <row r="25" spans="2:25" x14ac:dyDescent="0.25">
      <c r="B25" s="1">
        <v>24</v>
      </c>
      <c r="C25">
        <v>360.68643200000002</v>
      </c>
      <c r="D25">
        <v>359.46151700000001</v>
      </c>
      <c r="E25" s="5">
        <f t="shared" si="0"/>
        <v>-1.22491500000001</v>
      </c>
      <c r="F25">
        <f t="shared" si="1"/>
        <v>360.07397450000002</v>
      </c>
      <c r="G25">
        <f>$G$92</f>
        <v>-3.0169251668911725</v>
      </c>
      <c r="H25">
        <f>$G$93</f>
        <v>4.5898649808446601</v>
      </c>
      <c r="I25">
        <f>$E$88</f>
        <v>0.78646990697674357</v>
      </c>
      <c r="J25">
        <f t="shared" si="2"/>
        <v>-0.34076387654036688</v>
      </c>
      <c r="O25">
        <f t="shared" si="3"/>
        <v>0.99660393380142442</v>
      </c>
      <c r="Y25" s="5"/>
    </row>
    <row r="26" spans="2:25" x14ac:dyDescent="0.25">
      <c r="B26" s="1">
        <v>25</v>
      </c>
      <c r="C26">
        <v>360.46289100000001</v>
      </c>
      <c r="D26">
        <v>359.03988600000002</v>
      </c>
      <c r="E26" s="5">
        <f t="shared" si="0"/>
        <v>-1.4230049999999892</v>
      </c>
      <c r="F26">
        <f t="shared" si="1"/>
        <v>359.75138850000002</v>
      </c>
      <c r="G26">
        <f>$G$92</f>
        <v>-3.0169251668911725</v>
      </c>
      <c r="H26">
        <f>$G$93</f>
        <v>4.5898649808446601</v>
      </c>
      <c r="I26">
        <f>$E$88</f>
        <v>0.78646990697674357</v>
      </c>
      <c r="J26">
        <f t="shared" si="2"/>
        <v>-0.39633618867626014</v>
      </c>
      <c r="O26">
        <f t="shared" si="3"/>
        <v>0.99605228433902793</v>
      </c>
      <c r="Y26" s="5"/>
    </row>
    <row r="27" spans="2:25" x14ac:dyDescent="0.25">
      <c r="B27" s="1">
        <v>26</v>
      </c>
      <c r="C27">
        <v>481.25219700000002</v>
      </c>
      <c r="D27">
        <v>481.12673999999998</v>
      </c>
      <c r="E27" s="5">
        <f t="shared" si="0"/>
        <v>-0.1254570000000399</v>
      </c>
      <c r="F27">
        <f t="shared" si="1"/>
        <v>481.18946849999998</v>
      </c>
      <c r="G27">
        <f>$G$92</f>
        <v>-3.0169251668911725</v>
      </c>
      <c r="H27">
        <f>$G$93</f>
        <v>4.5898649808446601</v>
      </c>
      <c r="I27">
        <f>$E$88</f>
        <v>0.78646990697674357</v>
      </c>
      <c r="J27">
        <f t="shared" si="2"/>
        <v>-2.6075665634389785E-2</v>
      </c>
      <c r="O27">
        <f t="shared" si="3"/>
        <v>0.99973931131996463</v>
      </c>
      <c r="Y27" s="5"/>
    </row>
    <row r="28" spans="2:25" x14ac:dyDescent="0.25">
      <c r="B28" s="1">
        <v>27</v>
      </c>
      <c r="C28">
        <v>478.74694799999997</v>
      </c>
      <c r="D28">
        <v>482.36468500000001</v>
      </c>
      <c r="E28" s="5">
        <f t="shared" si="0"/>
        <v>3.6177370000000337</v>
      </c>
      <c r="F28">
        <f t="shared" si="1"/>
        <v>480.55581649999999</v>
      </c>
      <c r="G28">
        <f>$G$92</f>
        <v>-3.0169251668911725</v>
      </c>
      <c r="H28">
        <f>$G$93</f>
        <v>4.5898649808446601</v>
      </c>
      <c r="I28">
        <f>$E$88</f>
        <v>0.78646990697674357</v>
      </c>
      <c r="J28">
        <f t="shared" si="2"/>
        <v>0.75000038611865494</v>
      </c>
      <c r="O28">
        <f t="shared" si="3"/>
        <v>1.0075566789827348</v>
      </c>
      <c r="Y28" s="5"/>
    </row>
    <row r="29" spans="2:25" x14ac:dyDescent="0.25">
      <c r="B29" s="1">
        <v>28</v>
      </c>
      <c r="C29">
        <v>478.52038599999997</v>
      </c>
      <c r="D29">
        <v>481.41085800000002</v>
      </c>
      <c r="E29" s="5">
        <f t="shared" si="0"/>
        <v>2.8904720000000452</v>
      </c>
      <c r="F29">
        <f t="shared" si="1"/>
        <v>479.965622</v>
      </c>
      <c r="G29">
        <f>$G$92</f>
        <v>-3.0169251668911725</v>
      </c>
      <c r="H29">
        <f>$G$93</f>
        <v>4.5898649808446601</v>
      </c>
      <c r="I29">
        <f>$E$88</f>
        <v>0.78646990697674357</v>
      </c>
      <c r="J29">
        <f t="shared" si="2"/>
        <v>0.60041686886921963</v>
      </c>
      <c r="O29">
        <f t="shared" si="3"/>
        <v>1.0060404364883213</v>
      </c>
      <c r="Y29" s="5"/>
    </row>
    <row r="30" spans="2:25" x14ac:dyDescent="0.25">
      <c r="B30" s="1">
        <v>29</v>
      </c>
      <c r="C30">
        <v>480.56921399999999</v>
      </c>
      <c r="D30">
        <v>479.98049900000001</v>
      </c>
      <c r="E30" s="5">
        <f t="shared" si="0"/>
        <v>-0.58871499999997923</v>
      </c>
      <c r="F30">
        <f t="shared" si="1"/>
        <v>480.2748565</v>
      </c>
      <c r="G30">
        <f>$G$92</f>
        <v>-3.0169251668911725</v>
      </c>
      <c r="H30">
        <f>$G$93</f>
        <v>4.5898649808446601</v>
      </c>
      <c r="I30">
        <f>$E$88</f>
        <v>0.78646990697674357</v>
      </c>
      <c r="J30">
        <f t="shared" si="2"/>
        <v>-0.12265394140522765</v>
      </c>
      <c r="O30">
        <f t="shared" si="3"/>
        <v>0.99877496314193781</v>
      </c>
      <c r="Y30" s="5"/>
    </row>
    <row r="31" spans="2:25" x14ac:dyDescent="0.25">
      <c r="B31" s="1">
        <v>30</v>
      </c>
      <c r="C31">
        <v>480.65325899999999</v>
      </c>
      <c r="D31">
        <v>480.88708500000001</v>
      </c>
      <c r="E31" s="5">
        <f t="shared" si="0"/>
        <v>0.23382600000002185</v>
      </c>
      <c r="F31">
        <f t="shared" si="1"/>
        <v>480.770172</v>
      </c>
      <c r="G31">
        <f>$G$92</f>
        <v>-3.0169251668911725</v>
      </c>
      <c r="H31">
        <f>$G$93</f>
        <v>4.5898649808446601</v>
      </c>
      <c r="I31">
        <f>$E$88</f>
        <v>0.78646990697674357</v>
      </c>
      <c r="J31">
        <f t="shared" si="2"/>
        <v>4.8623888495575182E-2</v>
      </c>
      <c r="O31">
        <f t="shared" si="3"/>
        <v>1.0004864754282254</v>
      </c>
      <c r="Y31" s="5"/>
    </row>
    <row r="32" spans="2:25" x14ac:dyDescent="0.25">
      <c r="B32" s="1">
        <v>31</v>
      </c>
      <c r="C32">
        <v>478.95517000000001</v>
      </c>
      <c r="D32">
        <v>479.71054099999998</v>
      </c>
      <c r="E32" s="5">
        <f t="shared" si="0"/>
        <v>0.75537099999996826</v>
      </c>
      <c r="F32">
        <f t="shared" si="1"/>
        <v>479.33285549999999</v>
      </c>
      <c r="G32">
        <f>$G$92</f>
        <v>-3.0169251668911725</v>
      </c>
      <c r="H32">
        <f>$G$93</f>
        <v>4.5898649808446601</v>
      </c>
      <c r="I32">
        <f>$E$88</f>
        <v>0.78646990697674357</v>
      </c>
      <c r="J32">
        <f t="shared" si="2"/>
        <v>0.15746391530720363</v>
      </c>
      <c r="O32">
        <f t="shared" si="3"/>
        <v>1.0015771225519916</v>
      </c>
      <c r="Y32" s="5"/>
    </row>
    <row r="33" spans="2:25" x14ac:dyDescent="0.25">
      <c r="B33" s="1">
        <v>32</v>
      </c>
      <c r="C33">
        <v>478.38269000000003</v>
      </c>
      <c r="D33">
        <v>479.415955</v>
      </c>
      <c r="E33" s="5">
        <f t="shared" si="0"/>
        <v>1.0332649999999717</v>
      </c>
      <c r="F33">
        <f t="shared" si="1"/>
        <v>478.89932250000004</v>
      </c>
      <c r="G33">
        <f>$G$92</f>
        <v>-3.0169251668911725</v>
      </c>
      <c r="H33">
        <f>$G$93</f>
        <v>4.5898649808446601</v>
      </c>
      <c r="I33">
        <f>$E$88</f>
        <v>0.78646990697674357</v>
      </c>
      <c r="J33">
        <f t="shared" si="2"/>
        <v>0.21552578491051089</v>
      </c>
      <c r="O33">
        <f t="shared" si="3"/>
        <v>1.0021599130185919</v>
      </c>
      <c r="Y33" s="5"/>
    </row>
    <row r="34" spans="2:25" x14ac:dyDescent="0.25">
      <c r="B34" s="1">
        <v>33</v>
      </c>
      <c r="C34">
        <v>480.92126500000001</v>
      </c>
      <c r="D34">
        <v>480.495789</v>
      </c>
      <c r="E34" s="5">
        <f t="shared" si="0"/>
        <v>-0.4254760000000033</v>
      </c>
      <c r="F34">
        <f t="shared" si="1"/>
        <v>480.708527</v>
      </c>
      <c r="G34">
        <f>$G$92</f>
        <v>-3.0169251668911725</v>
      </c>
      <c r="H34">
        <f>$G$93</f>
        <v>4.5898649808446601</v>
      </c>
      <c r="I34">
        <f>$E$88</f>
        <v>0.78646990697674357</v>
      </c>
      <c r="J34">
        <f t="shared" si="2"/>
        <v>-8.8549371241212538E-2</v>
      </c>
      <c r="O34">
        <f t="shared" si="3"/>
        <v>0.99911528969300201</v>
      </c>
      <c r="Y34" s="5"/>
    </row>
    <row r="35" spans="2:25" x14ac:dyDescent="0.25">
      <c r="B35" s="1">
        <v>34</v>
      </c>
      <c r="C35">
        <v>471.63467400000002</v>
      </c>
      <c r="D35">
        <v>472.86102299999999</v>
      </c>
      <c r="E35" s="5">
        <f t="shared" si="0"/>
        <v>1.2263489999999706</v>
      </c>
      <c r="F35">
        <f t="shared" si="1"/>
        <v>472.24784850000003</v>
      </c>
      <c r="G35">
        <f>$G$92</f>
        <v>-3.0169251668911725</v>
      </c>
      <c r="H35">
        <f>$G$93</f>
        <v>4.5898649808446601</v>
      </c>
      <c r="I35">
        <f>$E$88</f>
        <v>0.78646990697674357</v>
      </c>
      <c r="J35">
        <f t="shared" si="2"/>
        <v>0.25934660298697754</v>
      </c>
      <c r="O35">
        <f t="shared" si="3"/>
        <v>1.0026002095850992</v>
      </c>
      <c r="Y35" s="5"/>
    </row>
    <row r="36" spans="2:25" x14ac:dyDescent="0.25">
      <c r="B36" s="1">
        <v>35</v>
      </c>
      <c r="C36">
        <v>471.67401100000001</v>
      </c>
      <c r="D36">
        <v>473.37326000000002</v>
      </c>
      <c r="E36" s="5">
        <f t="shared" si="0"/>
        <v>1.6992490000000089</v>
      </c>
      <c r="F36">
        <f t="shared" si="1"/>
        <v>472.52363550000001</v>
      </c>
      <c r="G36">
        <f>$G$92</f>
        <v>-3.0169251668911725</v>
      </c>
      <c r="H36">
        <f>$G$93</f>
        <v>4.5898649808446601</v>
      </c>
      <c r="I36">
        <f>$E$88</f>
        <v>0.78646990697674357</v>
      </c>
      <c r="J36">
        <f t="shared" si="2"/>
        <v>0.35896598806616348</v>
      </c>
      <c r="O36">
        <f t="shared" si="3"/>
        <v>1.0036025919604885</v>
      </c>
      <c r="Y36" s="5"/>
    </row>
    <row r="37" spans="2:25" x14ac:dyDescent="0.25">
      <c r="B37" s="1">
        <v>36</v>
      </c>
      <c r="C37">
        <v>471.59906000000001</v>
      </c>
      <c r="D37">
        <v>474.12261999999998</v>
      </c>
      <c r="E37" s="5">
        <f t="shared" si="0"/>
        <v>2.5235599999999749</v>
      </c>
      <c r="F37">
        <f t="shared" si="1"/>
        <v>472.86084</v>
      </c>
      <c r="G37">
        <f>$G$92</f>
        <v>-3.0169251668911725</v>
      </c>
      <c r="H37">
        <f>$G$93</f>
        <v>4.5898649808446601</v>
      </c>
      <c r="I37">
        <f>$E$88</f>
        <v>0.78646990697674357</v>
      </c>
      <c r="J37">
        <f t="shared" si="2"/>
        <v>0.53225893335356478</v>
      </c>
      <c r="O37">
        <f t="shared" si="3"/>
        <v>1.0053510708863584</v>
      </c>
      <c r="Y37" s="5"/>
    </row>
    <row r="38" spans="2:25" x14ac:dyDescent="0.25">
      <c r="B38" s="1">
        <v>37</v>
      </c>
      <c r="C38">
        <v>471.90466300000003</v>
      </c>
      <c r="D38">
        <v>473.02160600000002</v>
      </c>
      <c r="E38" s="5">
        <f t="shared" si="0"/>
        <v>1.116942999999992</v>
      </c>
      <c r="F38">
        <f t="shared" si="1"/>
        <v>472.46313450000002</v>
      </c>
      <c r="G38">
        <f>$G$92</f>
        <v>-3.0169251668911725</v>
      </c>
      <c r="H38">
        <f>$G$93</f>
        <v>4.5898649808446601</v>
      </c>
      <c r="I38">
        <f>$E$88</f>
        <v>0.78646990697674357</v>
      </c>
      <c r="J38">
        <f t="shared" si="2"/>
        <v>0.23612938306247092</v>
      </c>
      <c r="O38">
        <f t="shared" si="3"/>
        <v>1.0023668827362275</v>
      </c>
      <c r="Y38" s="5"/>
    </row>
    <row r="39" spans="2:25" x14ac:dyDescent="0.25">
      <c r="B39" s="1">
        <v>38</v>
      </c>
      <c r="C39">
        <v>471.83941700000003</v>
      </c>
      <c r="D39">
        <v>473.318848</v>
      </c>
      <c r="E39" s="5">
        <f t="shared" si="0"/>
        <v>1.4794309999999768</v>
      </c>
      <c r="F39">
        <f t="shared" si="1"/>
        <v>472.57913250000001</v>
      </c>
      <c r="G39">
        <f>$G$92</f>
        <v>-3.0169251668911725</v>
      </c>
      <c r="H39">
        <f>$G$93</f>
        <v>4.5898649808446601</v>
      </c>
      <c r="I39">
        <f>$E$88</f>
        <v>0.78646990697674357</v>
      </c>
      <c r="J39">
        <f t="shared" si="2"/>
        <v>0.31256541045244346</v>
      </c>
      <c r="O39">
        <f t="shared" si="3"/>
        <v>1.0031354544505975</v>
      </c>
      <c r="Y39" s="5"/>
    </row>
    <row r="40" spans="2:25" x14ac:dyDescent="0.25">
      <c r="B40" s="1">
        <v>39</v>
      </c>
      <c r="C40">
        <v>471.717896</v>
      </c>
      <c r="D40">
        <v>472.97308299999997</v>
      </c>
      <c r="E40" s="5">
        <f t="shared" si="0"/>
        <v>1.2551869999999781</v>
      </c>
      <c r="F40">
        <f t="shared" si="1"/>
        <v>472.34548949999999</v>
      </c>
      <c r="G40">
        <f>$G$92</f>
        <v>-3.0169251668911725</v>
      </c>
      <c r="H40">
        <f>$G$93</f>
        <v>4.5898649808446601</v>
      </c>
      <c r="I40">
        <f>$E$88</f>
        <v>0.78646990697674357</v>
      </c>
      <c r="J40">
        <f t="shared" si="2"/>
        <v>0.26538233255019672</v>
      </c>
      <c r="O40">
        <f t="shared" si="3"/>
        <v>1.0026608848437668</v>
      </c>
      <c r="Y40" s="5"/>
    </row>
    <row r="41" spans="2:25" x14ac:dyDescent="0.25">
      <c r="B41" s="1">
        <v>40</v>
      </c>
      <c r="C41">
        <v>471.70620700000001</v>
      </c>
      <c r="D41">
        <v>473.01452599999999</v>
      </c>
      <c r="E41" s="5">
        <f t="shared" si="0"/>
        <v>1.3083189999999831</v>
      </c>
      <c r="F41">
        <f t="shared" si="1"/>
        <v>472.3603665</v>
      </c>
      <c r="G41">
        <f>$G$92</f>
        <v>-3.0169251668911725</v>
      </c>
      <c r="H41">
        <f>$G$93</f>
        <v>4.5898649808446601</v>
      </c>
      <c r="I41">
        <f>$E$88</f>
        <v>0.78646990697674357</v>
      </c>
      <c r="J41">
        <f t="shared" si="2"/>
        <v>0.2765917171854429</v>
      </c>
      <c r="O41">
        <f t="shared" si="3"/>
        <v>1.0027735886884355</v>
      </c>
      <c r="Y41" s="5"/>
    </row>
    <row r="42" spans="2:25" x14ac:dyDescent="0.25">
      <c r="B42" s="1">
        <v>41</v>
      </c>
      <c r="C42">
        <v>471.71365400000002</v>
      </c>
      <c r="D42">
        <v>473.05221599999999</v>
      </c>
      <c r="E42" s="5">
        <f t="shared" si="0"/>
        <v>1.3385619999999676</v>
      </c>
      <c r="F42">
        <f t="shared" si="1"/>
        <v>472.38293499999997</v>
      </c>
      <c r="G42">
        <f>$G$92</f>
        <v>-3.0169251668911725</v>
      </c>
      <c r="H42">
        <f>$G$93</f>
        <v>4.5898649808446601</v>
      </c>
      <c r="I42">
        <f>$E$88</f>
        <v>0.78646990697674357</v>
      </c>
      <c r="J42">
        <f t="shared" si="2"/>
        <v>0.28296284315471165</v>
      </c>
      <c r="O42">
        <f t="shared" si="3"/>
        <v>1.0028376579491591</v>
      </c>
      <c r="Y42" s="5"/>
    </row>
    <row r="43" spans="2:25" x14ac:dyDescent="0.25">
      <c r="B43" s="1">
        <v>42</v>
      </c>
      <c r="C43">
        <v>420.58126800000002</v>
      </c>
      <c r="D43">
        <v>422.17672700000003</v>
      </c>
      <c r="E43" s="5">
        <f t="shared" si="0"/>
        <v>1.5954590000000053</v>
      </c>
      <c r="F43">
        <f t="shared" si="1"/>
        <v>421.37899750000003</v>
      </c>
      <c r="G43">
        <f>$G$92</f>
        <v>-3.0169251668911725</v>
      </c>
      <c r="H43">
        <f>$G$93</f>
        <v>4.5898649808446601</v>
      </c>
      <c r="I43">
        <f>$E$88</f>
        <v>0.78646990697674357</v>
      </c>
      <c r="J43">
        <f t="shared" si="2"/>
        <v>0.3779125891986948</v>
      </c>
      <c r="O43">
        <f t="shared" si="3"/>
        <v>1.0037934618619295</v>
      </c>
      <c r="Y43" s="5"/>
    </row>
    <row r="44" spans="2:25" x14ac:dyDescent="0.25">
      <c r="B44" s="1">
        <v>43</v>
      </c>
      <c r="C44">
        <v>420.31310999999999</v>
      </c>
      <c r="D44">
        <v>421.671021</v>
      </c>
      <c r="E44" s="5">
        <f t="shared" si="0"/>
        <v>1.3579110000000014</v>
      </c>
      <c r="F44">
        <f t="shared" si="1"/>
        <v>420.99206549999997</v>
      </c>
      <c r="G44">
        <f>$G$92</f>
        <v>-3.0169251668911725</v>
      </c>
      <c r="H44">
        <f>$G$93</f>
        <v>4.5898649808446601</v>
      </c>
      <c r="I44">
        <f>$E$88</f>
        <v>0.78646990697674357</v>
      </c>
      <c r="J44">
        <f t="shared" si="2"/>
        <v>0.3220309038026119</v>
      </c>
      <c r="O44">
        <f t="shared" si="3"/>
        <v>1.0032307129320805</v>
      </c>
      <c r="Y44" s="5"/>
    </row>
    <row r="45" spans="2:25" x14ac:dyDescent="0.25">
      <c r="B45" s="1">
        <v>44</v>
      </c>
      <c r="C45">
        <v>420.13052399999998</v>
      </c>
      <c r="D45">
        <v>422.34170499999999</v>
      </c>
      <c r="E45" s="5">
        <f t="shared" si="0"/>
        <v>2.2111810000000105</v>
      </c>
      <c r="F45">
        <f t="shared" si="1"/>
        <v>421.23611449999999</v>
      </c>
      <c r="G45">
        <f>$G$92</f>
        <v>-3.0169251668911725</v>
      </c>
      <c r="H45">
        <f>$G$93</f>
        <v>4.5898649808446601</v>
      </c>
      <c r="I45">
        <f>$E$88</f>
        <v>0.78646990697674357</v>
      </c>
      <c r="J45">
        <f t="shared" si="2"/>
        <v>0.52355260534831871</v>
      </c>
      <c r="O45">
        <f t="shared" si="3"/>
        <v>1.0052630810514496</v>
      </c>
      <c r="Y45" s="5"/>
    </row>
    <row r="46" spans="2:25" x14ac:dyDescent="0.25">
      <c r="B46" s="1">
        <v>45</v>
      </c>
      <c r="C46">
        <v>421.36389200000002</v>
      </c>
      <c r="D46">
        <v>421.80963100000002</v>
      </c>
      <c r="E46" s="5">
        <f t="shared" si="0"/>
        <v>0.44573900000000322</v>
      </c>
      <c r="F46">
        <f t="shared" si="1"/>
        <v>421.58676150000002</v>
      </c>
      <c r="G46">
        <f>$G$92</f>
        <v>-3.0169251668911725</v>
      </c>
      <c r="H46">
        <f>$G$93</f>
        <v>4.5898649808446601</v>
      </c>
      <c r="I46">
        <f>$E$88</f>
        <v>0.78646990697674357</v>
      </c>
      <c r="J46">
        <f t="shared" si="2"/>
        <v>0.10567302575412348</v>
      </c>
      <c r="O46">
        <f t="shared" si="3"/>
        <v>1.0010578481176551</v>
      </c>
      <c r="Y46" s="5"/>
    </row>
    <row r="47" spans="2:25" x14ac:dyDescent="0.25">
      <c r="B47" s="1">
        <v>46</v>
      </c>
      <c r="C47">
        <v>420.41387900000001</v>
      </c>
      <c r="D47">
        <v>421.13623000000001</v>
      </c>
      <c r="E47" s="5">
        <f t="shared" si="0"/>
        <v>0.7223510000000033</v>
      </c>
      <c r="F47">
        <f t="shared" si="1"/>
        <v>420.77505450000001</v>
      </c>
      <c r="G47">
        <f>$G$92</f>
        <v>-3.0169251668911725</v>
      </c>
      <c r="H47">
        <f>$G$93</f>
        <v>4.5898649808446601</v>
      </c>
      <c r="I47">
        <f>$E$88</f>
        <v>0.78646990697674357</v>
      </c>
      <c r="J47">
        <f t="shared" si="2"/>
        <v>0.17152430699206364</v>
      </c>
      <c r="O47">
        <f t="shared" si="3"/>
        <v>1.001718190183726</v>
      </c>
      <c r="Y47" s="5"/>
    </row>
    <row r="48" spans="2:25" x14ac:dyDescent="0.25">
      <c r="B48" s="1">
        <v>47</v>
      </c>
      <c r="C48">
        <v>420.37307700000002</v>
      </c>
      <c r="D48">
        <v>421.39328</v>
      </c>
      <c r="E48" s="5">
        <f t="shared" si="0"/>
        <v>1.0202029999999809</v>
      </c>
      <c r="F48">
        <f t="shared" si="1"/>
        <v>420.88317849999999</v>
      </c>
      <c r="G48">
        <f>$G$92</f>
        <v>-3.0169251668911725</v>
      </c>
      <c r="H48">
        <f>$G$93</f>
        <v>4.5898649808446601</v>
      </c>
      <c r="I48">
        <f>$E$88</f>
        <v>0.78646990697674357</v>
      </c>
      <c r="J48">
        <f t="shared" si="2"/>
        <v>0.24210234202120662</v>
      </c>
      <c r="O48">
        <f t="shared" si="3"/>
        <v>1.0024268989995284</v>
      </c>
      <c r="Y48" s="5"/>
    </row>
    <row r="49" spans="2:25" x14ac:dyDescent="0.25">
      <c r="B49" s="1">
        <v>48</v>
      </c>
      <c r="C49">
        <v>420.46386699999999</v>
      </c>
      <c r="D49">
        <v>422.17132600000002</v>
      </c>
      <c r="E49" s="5">
        <f t="shared" si="0"/>
        <v>1.7074590000000285</v>
      </c>
      <c r="F49">
        <f t="shared" si="1"/>
        <v>421.31759650000004</v>
      </c>
      <c r="G49">
        <f>$G$92</f>
        <v>-3.0169251668911725</v>
      </c>
      <c r="H49">
        <f>$G$93</f>
        <v>4.5898649808446601</v>
      </c>
      <c r="I49">
        <f>$E$88</f>
        <v>0.78646990697674357</v>
      </c>
      <c r="J49">
        <f t="shared" si="2"/>
        <v>0.40444693773447521</v>
      </c>
      <c r="O49">
        <f t="shared" si="3"/>
        <v>1.0040608935368993</v>
      </c>
      <c r="Y49" s="5"/>
    </row>
    <row r="50" spans="2:25" x14ac:dyDescent="0.25">
      <c r="B50" s="1">
        <v>49</v>
      </c>
      <c r="C50">
        <v>420.136078</v>
      </c>
      <c r="D50">
        <v>422.35086100000001</v>
      </c>
      <c r="E50" s="5">
        <f t="shared" si="0"/>
        <v>2.2147830000000113</v>
      </c>
      <c r="F50">
        <f t="shared" si="1"/>
        <v>421.2434695</v>
      </c>
      <c r="G50">
        <f>$G$92</f>
        <v>-3.0169251668911725</v>
      </c>
      <c r="H50">
        <f>$G$93</f>
        <v>4.5898649808446601</v>
      </c>
      <c r="I50">
        <f>$E$88</f>
        <v>0.78646990697674357</v>
      </c>
      <c r="J50">
        <f t="shared" si="2"/>
        <v>0.52439410085635207</v>
      </c>
      <c r="O50">
        <f t="shared" si="3"/>
        <v>1.0052715848887417</v>
      </c>
      <c r="Y50" s="5"/>
    </row>
    <row r="51" spans="2:25" x14ac:dyDescent="0.25">
      <c r="B51" s="1">
        <v>50</v>
      </c>
      <c r="C51">
        <v>420.12872299999998</v>
      </c>
      <c r="D51">
        <v>421.888214</v>
      </c>
      <c r="E51" s="5">
        <f t="shared" si="0"/>
        <v>1.7594910000000255</v>
      </c>
      <c r="F51">
        <f t="shared" si="1"/>
        <v>421.00846849999999</v>
      </c>
      <c r="G51">
        <f>$G$92</f>
        <v>-3.0169251668911725</v>
      </c>
      <c r="H51">
        <f>$G$93</f>
        <v>4.5898649808446601</v>
      </c>
      <c r="I51">
        <f>$E$88</f>
        <v>0.78646990697674357</v>
      </c>
      <c r="J51">
        <f t="shared" si="2"/>
        <v>0.41705147041629026</v>
      </c>
      <c r="O51">
        <f t="shared" si="3"/>
        <v>1.0041879807394174</v>
      </c>
      <c r="Y51" s="5"/>
    </row>
    <row r="52" spans="2:25" s="5" customFormat="1" x14ac:dyDescent="0.25">
      <c r="B52" s="1">
        <v>51</v>
      </c>
      <c r="C52" s="5">
        <v>408.58502199999998</v>
      </c>
      <c r="D52" s="5">
        <v>409.84826700000002</v>
      </c>
      <c r="E52" s="5">
        <f t="shared" si="0"/>
        <v>1.2632450000000404</v>
      </c>
      <c r="F52" s="5">
        <f t="shared" si="1"/>
        <v>409.21664450000003</v>
      </c>
      <c r="G52">
        <f>$G$92</f>
        <v>-3.0169251668911725</v>
      </c>
      <c r="H52">
        <f>$G$93</f>
        <v>4.5898649808446601</v>
      </c>
      <c r="I52">
        <f>$E$88</f>
        <v>0.78646990697674357</v>
      </c>
      <c r="J52">
        <f t="shared" si="2"/>
        <v>0.30822260375692656</v>
      </c>
      <c r="O52">
        <f t="shared" si="3"/>
        <v>1.0030917555269563</v>
      </c>
      <c r="W52"/>
      <c r="X52"/>
    </row>
    <row r="53" spans="2:25" s="5" customFormat="1" x14ac:dyDescent="0.25">
      <c r="B53" s="1">
        <v>52</v>
      </c>
      <c r="C53" s="5">
        <v>408.99719199999998</v>
      </c>
      <c r="D53" s="5">
        <v>411.22384599999998</v>
      </c>
      <c r="E53" s="5">
        <f t="shared" si="0"/>
        <v>2.2266539999999964</v>
      </c>
      <c r="F53" s="5">
        <f t="shared" si="1"/>
        <v>410.11051899999995</v>
      </c>
      <c r="G53">
        <f>$G$92</f>
        <v>-3.0169251668911725</v>
      </c>
      <c r="H53">
        <f>$G$93</f>
        <v>4.5898649808446601</v>
      </c>
      <c r="I53">
        <f>$E$88</f>
        <v>0.78646990697674357</v>
      </c>
      <c r="J53">
        <f t="shared" si="2"/>
        <v>0.54147005862106456</v>
      </c>
      <c r="O53">
        <f t="shared" si="3"/>
        <v>1.005444179186443</v>
      </c>
      <c r="W53"/>
      <c r="X53"/>
    </row>
    <row r="54" spans="2:25" s="5" customFormat="1" x14ac:dyDescent="0.25">
      <c r="B54" s="1">
        <v>53</v>
      </c>
      <c r="C54" s="5">
        <v>409.06091300000003</v>
      </c>
      <c r="D54" s="5">
        <v>410.31091300000003</v>
      </c>
      <c r="E54" s="5">
        <f t="shared" si="0"/>
        <v>1.25</v>
      </c>
      <c r="F54" s="5">
        <f t="shared" si="1"/>
        <v>409.68591300000003</v>
      </c>
      <c r="G54">
        <f>$G$92</f>
        <v>-3.0169251668911725</v>
      </c>
      <c r="H54">
        <f>$G$93</f>
        <v>4.5898649808446601</v>
      </c>
      <c r="I54">
        <f>$E$88</f>
        <v>0.78646990697674357</v>
      </c>
      <c r="J54">
        <f t="shared" si="2"/>
        <v>0.30464702750911232</v>
      </c>
      <c r="O54">
        <f t="shared" si="3"/>
        <v>1.0030557796168611</v>
      </c>
      <c r="W54"/>
      <c r="X54"/>
    </row>
    <row r="55" spans="2:25" x14ac:dyDescent="0.25">
      <c r="B55" s="1">
        <v>54</v>
      </c>
      <c r="C55">
        <v>408.664581</v>
      </c>
      <c r="D55">
        <v>409.57345600000002</v>
      </c>
      <c r="E55" s="5">
        <f t="shared" si="0"/>
        <v>0.90887500000002319</v>
      </c>
      <c r="F55">
        <f t="shared" si="1"/>
        <v>409.11901850000004</v>
      </c>
      <c r="G55">
        <f>$G$92</f>
        <v>-3.0169251668911725</v>
      </c>
      <c r="H55">
        <f>$G$93</f>
        <v>4.5898649808446601</v>
      </c>
      <c r="I55">
        <f>$E$88</f>
        <v>0.78646990697674357</v>
      </c>
      <c r="J55">
        <f t="shared" si="2"/>
        <v>0.22190769120546305</v>
      </c>
      <c r="O55">
        <f t="shared" si="3"/>
        <v>1.0022240121661046</v>
      </c>
      <c r="Y55" s="5"/>
    </row>
    <row r="56" spans="2:25" x14ac:dyDescent="0.25">
      <c r="B56" s="1">
        <v>55</v>
      </c>
      <c r="C56">
        <v>408.60409499999997</v>
      </c>
      <c r="D56">
        <v>409.72454800000003</v>
      </c>
      <c r="E56" s="5">
        <f t="shared" si="0"/>
        <v>1.1204530000000545</v>
      </c>
      <c r="F56">
        <f t="shared" si="1"/>
        <v>409.16432150000003</v>
      </c>
      <c r="G56">
        <f>$G$92</f>
        <v>-3.0169251668911725</v>
      </c>
      <c r="H56">
        <f>$G$93</f>
        <v>4.5898649808446601</v>
      </c>
      <c r="I56">
        <f>$E$88</f>
        <v>0.78646990697674357</v>
      </c>
      <c r="J56">
        <f t="shared" si="2"/>
        <v>0.27346494259847337</v>
      </c>
      <c r="O56">
        <f t="shared" si="3"/>
        <v>1.0027421482400956</v>
      </c>
      <c r="Y56" s="5"/>
    </row>
    <row r="57" spans="2:25" x14ac:dyDescent="0.25">
      <c r="B57" s="1">
        <v>56</v>
      </c>
      <c r="C57">
        <v>409.07290599999999</v>
      </c>
      <c r="D57">
        <v>409.65765399999998</v>
      </c>
      <c r="E57" s="5">
        <f t="shared" si="0"/>
        <v>0.5847479999999905</v>
      </c>
      <c r="F57">
        <f t="shared" si="1"/>
        <v>409.36527999999998</v>
      </c>
      <c r="G57">
        <f>$G$92</f>
        <v>-3.0169251668911725</v>
      </c>
      <c r="H57">
        <f>$G$93</f>
        <v>4.5898649808446601</v>
      </c>
      <c r="I57">
        <f>$E$88</f>
        <v>0.78646990697674357</v>
      </c>
      <c r="J57">
        <f t="shared" si="2"/>
        <v>0.14274065046517853</v>
      </c>
      <c r="O57">
        <f t="shared" si="3"/>
        <v>1.0014294469064642</v>
      </c>
      <c r="Y57" s="5"/>
    </row>
    <row r="58" spans="2:25" x14ac:dyDescent="0.25">
      <c r="B58" s="1">
        <v>57</v>
      </c>
      <c r="C58">
        <v>408.58157299999999</v>
      </c>
      <c r="D58">
        <v>410.359283</v>
      </c>
      <c r="E58" s="5">
        <f t="shared" si="0"/>
        <v>1.7777100000000132</v>
      </c>
      <c r="F58">
        <f>AVERAGE(C58,D58)</f>
        <v>409.47042799999997</v>
      </c>
      <c r="G58">
        <f>$G$92</f>
        <v>-3.0169251668911725</v>
      </c>
      <c r="H58">
        <f>$G$93</f>
        <v>4.5898649808446601</v>
      </c>
      <c r="I58">
        <f>$E$88</f>
        <v>0.78646990697674357</v>
      </c>
      <c r="J58">
        <f t="shared" si="2"/>
        <v>0.4332081845459344</v>
      </c>
      <c r="O58">
        <f t="shared" si="3"/>
        <v>1.0043509304321956</v>
      </c>
      <c r="Y58" s="5"/>
    </row>
    <row r="59" spans="2:25" x14ac:dyDescent="0.25">
      <c r="B59" s="1">
        <v>58</v>
      </c>
      <c r="C59">
        <v>408.68060300000002</v>
      </c>
      <c r="D59">
        <v>409.68862899999999</v>
      </c>
      <c r="E59" s="5">
        <f t="shared" si="0"/>
        <v>1.0080259999999726</v>
      </c>
      <c r="F59">
        <f t="shared" ref="F59:F87" si="4">AVERAGE(C59,D59)</f>
        <v>409.18461600000001</v>
      </c>
      <c r="G59">
        <f>$G$92</f>
        <v>-3.0169251668911725</v>
      </c>
      <c r="H59">
        <f>$G$93</f>
        <v>4.5898649808446601</v>
      </c>
      <c r="I59">
        <f>$E$88</f>
        <v>0.78646990697674357</v>
      </c>
      <c r="J59">
        <f t="shared" si="2"/>
        <v>0.24604685818604269</v>
      </c>
      <c r="O59">
        <f t="shared" si="3"/>
        <v>1.0024665374196875</v>
      </c>
      <c r="Y59" s="5"/>
    </row>
    <row r="60" spans="2:25" x14ac:dyDescent="0.25">
      <c r="B60" s="1">
        <v>59</v>
      </c>
      <c r="C60">
        <v>408.58746300000001</v>
      </c>
      <c r="D60">
        <v>409.862122</v>
      </c>
      <c r="E60" s="5">
        <f t="shared" si="0"/>
        <v>1.2746589999999856</v>
      </c>
      <c r="F60">
        <f t="shared" si="4"/>
        <v>409.22479250000004</v>
      </c>
      <c r="G60">
        <f>$G$92</f>
        <v>-3.0169251668911725</v>
      </c>
      <c r="H60">
        <f>$G$93</f>
        <v>4.5898649808446601</v>
      </c>
      <c r="I60">
        <f>$E$88</f>
        <v>0.78646990697674357</v>
      </c>
      <c r="J60">
        <f>(E60/D60)*100</f>
        <v>0.31099702353075348</v>
      </c>
      <c r="O60">
        <f t="shared" si="3"/>
        <v>1.0031196723233771</v>
      </c>
      <c r="Y60" s="5"/>
    </row>
    <row r="61" spans="2:25" x14ac:dyDescent="0.25">
      <c r="B61" s="1">
        <v>60</v>
      </c>
      <c r="C61">
        <v>321.88937399999998</v>
      </c>
      <c r="D61">
        <v>324.27771000000001</v>
      </c>
      <c r="E61" s="5">
        <f t="shared" si="0"/>
        <v>2.388336000000038</v>
      </c>
      <c r="F61">
        <f t="shared" si="4"/>
        <v>323.08354199999997</v>
      </c>
      <c r="G61">
        <f>$G$92</f>
        <v>-3.0169251668911725</v>
      </c>
      <c r="H61">
        <f>$G$93</f>
        <v>4.5898649808446601</v>
      </c>
      <c r="I61">
        <f>$E$88</f>
        <v>0.78646990697674357</v>
      </c>
      <c r="J61">
        <f t="shared" si="2"/>
        <v>0.73650945666294421</v>
      </c>
      <c r="O61">
        <f t="shared" si="3"/>
        <v>1.007419741665657</v>
      </c>
      <c r="Y61" s="5"/>
    </row>
    <row r="62" spans="2:25" x14ac:dyDescent="0.25">
      <c r="B62" s="1">
        <v>61</v>
      </c>
      <c r="C62">
        <v>321.88504</v>
      </c>
      <c r="D62">
        <v>324.203125</v>
      </c>
      <c r="E62" s="5">
        <f t="shared" si="0"/>
        <v>2.3180849999999964</v>
      </c>
      <c r="F62">
        <f t="shared" si="4"/>
        <v>323.0440825</v>
      </c>
      <c r="G62">
        <f>$G$92</f>
        <v>-3.0169251668911725</v>
      </c>
      <c r="H62">
        <f>$G$93</f>
        <v>4.5898649808446601</v>
      </c>
      <c r="I62">
        <f>$E$88</f>
        <v>0.78646990697674357</v>
      </c>
      <c r="J62">
        <f t="shared" si="2"/>
        <v>0.7150100727745905</v>
      </c>
      <c r="O62">
        <f t="shared" si="3"/>
        <v>1.0072015928419662</v>
      </c>
      <c r="Y62" s="5"/>
    </row>
    <row r="63" spans="2:25" x14ac:dyDescent="0.25">
      <c r="B63" s="1">
        <v>62</v>
      </c>
      <c r="C63">
        <v>321.87930299999999</v>
      </c>
      <c r="D63">
        <v>324.85556000000003</v>
      </c>
      <c r="E63" s="5">
        <f t="shared" si="0"/>
        <v>2.9762570000000323</v>
      </c>
      <c r="F63">
        <f t="shared" si="4"/>
        <v>323.36743150000001</v>
      </c>
      <c r="G63">
        <f>$G$92</f>
        <v>-3.0169251668911725</v>
      </c>
      <c r="H63">
        <f>$G$93</f>
        <v>4.5898649808446601</v>
      </c>
      <c r="I63">
        <f>$E$88</f>
        <v>0.78646990697674357</v>
      </c>
      <c r="J63">
        <f t="shared" si="2"/>
        <v>0.91617856255870511</v>
      </c>
      <c r="O63">
        <f t="shared" si="3"/>
        <v>1.0092465000770803</v>
      </c>
      <c r="Y63" s="5"/>
    </row>
    <row r="64" spans="2:25" x14ac:dyDescent="0.25">
      <c r="B64" s="1">
        <v>63</v>
      </c>
      <c r="C64">
        <v>322.18396000000001</v>
      </c>
      <c r="D64">
        <v>324.41854899999998</v>
      </c>
      <c r="E64" s="5">
        <f t="shared" ref="E64:E86" si="5">D64-C64</f>
        <v>2.2345889999999713</v>
      </c>
      <c r="F64">
        <f t="shared" si="4"/>
        <v>323.30125450000003</v>
      </c>
      <c r="G64">
        <f>$G$92</f>
        <v>-3.0169251668911725</v>
      </c>
      <c r="H64">
        <f>$G$93</f>
        <v>4.5898649808446601</v>
      </c>
      <c r="I64">
        <f>$E$88</f>
        <v>0.78646990697674357</v>
      </c>
      <c r="J64">
        <f t="shared" ref="J64:J87" si="6">(E64/D64)*100</f>
        <v>0.68879816116801984</v>
      </c>
      <c r="O64">
        <f t="shared" si="3"/>
        <v>1.0069357549643376</v>
      </c>
      <c r="Y64" s="5"/>
    </row>
    <row r="65" spans="2:25" x14ac:dyDescent="0.25">
      <c r="B65" s="1">
        <v>64</v>
      </c>
      <c r="C65">
        <v>322.06420900000001</v>
      </c>
      <c r="D65">
        <v>324.55264299999999</v>
      </c>
      <c r="E65" s="5">
        <f t="shared" si="5"/>
        <v>2.4884339999999838</v>
      </c>
      <c r="F65">
        <f t="shared" si="4"/>
        <v>323.308426</v>
      </c>
      <c r="G65">
        <f>$G$92</f>
        <v>-3.0169251668911725</v>
      </c>
      <c r="H65">
        <f>$G$93</f>
        <v>4.5898649808446601</v>
      </c>
      <c r="I65">
        <f>$E$88</f>
        <v>0.78646990697674357</v>
      </c>
      <c r="J65">
        <f t="shared" si="6"/>
        <v>0.76672738727319001</v>
      </c>
      <c r="O65">
        <f t="shared" ref="O65:O87" si="7">D65/C65</f>
        <v>1.0077265151807042</v>
      </c>
      <c r="Y65" s="5"/>
    </row>
    <row r="66" spans="2:25" s="10" customFormat="1" x14ac:dyDescent="0.25">
      <c r="B66" s="1">
        <v>65</v>
      </c>
      <c r="C66" s="10">
        <v>322.06478900000002</v>
      </c>
      <c r="D66" s="10">
        <v>324.65213</v>
      </c>
      <c r="E66" s="5">
        <f t="shared" si="5"/>
        <v>2.5873409999999808</v>
      </c>
      <c r="F66">
        <f t="shared" si="4"/>
        <v>323.35845949999998</v>
      </c>
      <c r="G66">
        <f>$G$92</f>
        <v>-3.0169251668911725</v>
      </c>
      <c r="H66">
        <f>$G$93</f>
        <v>4.5898649808446601</v>
      </c>
      <c r="I66">
        <f>$E$88</f>
        <v>0.78646990697674357</v>
      </c>
      <c r="J66">
        <f t="shared" si="6"/>
        <v>0.79695796235804173</v>
      </c>
      <c r="O66">
        <f t="shared" si="7"/>
        <v>1.0080336040708877</v>
      </c>
      <c r="Y66" s="2"/>
    </row>
    <row r="67" spans="2:25" s="10" customFormat="1" x14ac:dyDescent="0.25">
      <c r="B67" s="1">
        <v>66</v>
      </c>
      <c r="C67" s="10">
        <v>322.010986</v>
      </c>
      <c r="D67" s="10">
        <v>324.96804800000001</v>
      </c>
      <c r="E67" s="5">
        <f t="shared" si="5"/>
        <v>2.9570620000000076</v>
      </c>
      <c r="F67">
        <f t="shared" si="4"/>
        <v>323.48951699999998</v>
      </c>
      <c r="G67">
        <f>$G$92</f>
        <v>-3.0169251668911725</v>
      </c>
      <c r="H67">
        <f>$G$93</f>
        <v>4.5898649808446601</v>
      </c>
      <c r="I67">
        <f>$E$88</f>
        <v>0.78646990697674357</v>
      </c>
      <c r="J67">
        <f t="shared" si="6"/>
        <v>0.90995469191482092</v>
      </c>
      <c r="O67">
        <f t="shared" si="7"/>
        <v>1.0091831090508199</v>
      </c>
      <c r="Y67" s="2"/>
    </row>
    <row r="68" spans="2:25" s="10" customFormat="1" x14ac:dyDescent="0.25">
      <c r="B68" s="1">
        <v>67</v>
      </c>
      <c r="C68" s="10">
        <v>322.12085000000002</v>
      </c>
      <c r="D68" s="10">
        <v>325.34023999999999</v>
      </c>
      <c r="E68" s="5">
        <f t="shared" si="5"/>
        <v>3.2193899999999758</v>
      </c>
      <c r="F68">
        <f t="shared" si="4"/>
        <v>323.73054500000001</v>
      </c>
      <c r="G68">
        <f>$G$92</f>
        <v>-3.0169251668911725</v>
      </c>
      <c r="H68">
        <f>$G$93</f>
        <v>4.5898649808446601</v>
      </c>
      <c r="I68">
        <f>$E$88</f>
        <v>0.78646990697674357</v>
      </c>
      <c r="J68">
        <f t="shared" si="6"/>
        <v>0.98954559079441751</v>
      </c>
      <c r="O68">
        <f t="shared" si="7"/>
        <v>1.009994354603249</v>
      </c>
      <c r="Y68" s="2"/>
    </row>
    <row r="69" spans="2:25" s="10" customFormat="1" x14ac:dyDescent="0.25">
      <c r="B69" s="1">
        <v>68</v>
      </c>
      <c r="C69" s="10">
        <v>321.98001099999999</v>
      </c>
      <c r="D69" s="10">
        <v>324.76525900000001</v>
      </c>
      <c r="E69" s="5">
        <f t="shared" si="5"/>
        <v>2.7852480000000241</v>
      </c>
      <c r="F69">
        <f t="shared" si="4"/>
        <v>323.372635</v>
      </c>
      <c r="G69">
        <f>$G$92</f>
        <v>-3.0169251668911725</v>
      </c>
      <c r="H69">
        <f>$G$93</f>
        <v>4.5898649808446601</v>
      </c>
      <c r="I69">
        <f>$E$88</f>
        <v>0.78646990697674357</v>
      </c>
      <c r="J69">
        <f t="shared" si="6"/>
        <v>0.85761882554070357</v>
      </c>
      <c r="O69">
        <f t="shared" si="7"/>
        <v>1.0086503755042111</v>
      </c>
      <c r="Y69" s="2"/>
    </row>
    <row r="70" spans="2:25" s="10" customFormat="1" x14ac:dyDescent="0.25">
      <c r="B70" s="1">
        <v>69</v>
      </c>
      <c r="C70" s="10">
        <v>313.23297100000002</v>
      </c>
      <c r="D70" s="10">
        <v>314.44607500000001</v>
      </c>
      <c r="E70" s="5">
        <f t="shared" si="5"/>
        <v>1.2131039999999871</v>
      </c>
      <c r="F70">
        <f t="shared" si="4"/>
        <v>313.83952299999999</v>
      </c>
      <c r="G70">
        <f>$G$92</f>
        <v>-3.0169251668911725</v>
      </c>
      <c r="H70">
        <f>$G$93</f>
        <v>4.5898649808446601</v>
      </c>
      <c r="I70">
        <f>$E$88</f>
        <v>0.78646990697674357</v>
      </c>
      <c r="J70">
        <f t="shared" si="6"/>
        <v>0.38579079099651253</v>
      </c>
      <c r="O70">
        <f t="shared" si="7"/>
        <v>1.0038728490047748</v>
      </c>
      <c r="Y70" s="2"/>
    </row>
    <row r="71" spans="2:25" s="10" customFormat="1" x14ac:dyDescent="0.25">
      <c r="B71" s="1">
        <v>70</v>
      </c>
      <c r="C71" s="10">
        <v>313.11337300000002</v>
      </c>
      <c r="D71" s="10">
        <v>314.93109099999998</v>
      </c>
      <c r="E71" s="5">
        <f t="shared" si="5"/>
        <v>1.8177179999999566</v>
      </c>
      <c r="F71">
        <f t="shared" si="4"/>
        <v>314.02223200000003</v>
      </c>
      <c r="G71">
        <f>$G$92</f>
        <v>-3.0169251668911725</v>
      </c>
      <c r="H71">
        <f>$G$93</f>
        <v>4.5898649808446601</v>
      </c>
      <c r="I71">
        <f>$E$88</f>
        <v>0.78646990697674357</v>
      </c>
      <c r="J71">
        <f t="shared" si="6"/>
        <v>0.57717959640890359</v>
      </c>
      <c r="O71">
        <f t="shared" si="7"/>
        <v>1.0058053029884482</v>
      </c>
      <c r="Y71" s="2"/>
    </row>
    <row r="72" spans="2:25" s="10" customFormat="1" x14ac:dyDescent="0.25">
      <c r="B72" s="1">
        <v>71</v>
      </c>
      <c r="C72" s="10">
        <v>312.94656400000002</v>
      </c>
      <c r="D72" s="10">
        <v>314.88717700000001</v>
      </c>
      <c r="E72" s="5">
        <f t="shared" si="5"/>
        <v>1.9406129999999848</v>
      </c>
      <c r="F72">
        <f t="shared" si="4"/>
        <v>313.91687050000002</v>
      </c>
      <c r="G72">
        <f>$G$92</f>
        <v>-3.0169251668911725</v>
      </c>
      <c r="H72">
        <f>$G$93</f>
        <v>4.5898649808446601</v>
      </c>
      <c r="I72">
        <f>$E$88</f>
        <v>0.78646990697674357</v>
      </c>
      <c r="J72">
        <f t="shared" si="6"/>
        <v>0.61628835397129711</v>
      </c>
      <c r="O72">
        <f t="shared" si="7"/>
        <v>1.0062011001980518</v>
      </c>
      <c r="Y72" s="2"/>
    </row>
    <row r="73" spans="2:25" s="10" customFormat="1" x14ac:dyDescent="0.25">
      <c r="B73" s="1">
        <v>72</v>
      </c>
      <c r="C73" s="10">
        <v>313.30944799999997</v>
      </c>
      <c r="D73" s="10">
        <v>314.41635100000002</v>
      </c>
      <c r="E73" s="5">
        <f t="shared" si="5"/>
        <v>1.1069030000000453</v>
      </c>
      <c r="F73">
        <f t="shared" si="4"/>
        <v>313.86289950000003</v>
      </c>
      <c r="G73">
        <f>$G$92</f>
        <v>-3.0169251668911725</v>
      </c>
      <c r="H73">
        <f>$G$93</f>
        <v>4.5898649808446601</v>
      </c>
      <c r="I73">
        <f>$E$88</f>
        <v>0.78646990697674357</v>
      </c>
      <c r="J73">
        <f t="shared" si="6"/>
        <v>0.35205007515657011</v>
      </c>
      <c r="O73">
        <f t="shared" si="7"/>
        <v>1.0035329384640836</v>
      </c>
      <c r="Y73" s="2"/>
    </row>
    <row r="74" spans="2:25" s="10" customFormat="1" x14ac:dyDescent="0.25">
      <c r="B74" s="1">
        <v>73</v>
      </c>
      <c r="C74" s="10">
        <v>313.24343900000002</v>
      </c>
      <c r="D74" s="10">
        <v>314.527985</v>
      </c>
      <c r="E74" s="5">
        <f t="shared" si="5"/>
        <v>1.2845459999999775</v>
      </c>
      <c r="F74">
        <f t="shared" si="4"/>
        <v>313.88571200000001</v>
      </c>
      <c r="G74">
        <f>$G$92</f>
        <v>-3.0169251668911725</v>
      </c>
      <c r="H74">
        <f>$G$93</f>
        <v>4.5898649808446601</v>
      </c>
      <c r="I74">
        <f>$E$88</f>
        <v>0.78646990697674357</v>
      </c>
      <c r="J74">
        <f t="shared" si="6"/>
        <v>0.40840435867732966</v>
      </c>
      <c r="O74">
        <f t="shared" si="7"/>
        <v>1.0041007913975812</v>
      </c>
      <c r="Y74" s="2"/>
    </row>
    <row r="75" spans="2:25" s="10" customFormat="1" x14ac:dyDescent="0.25">
      <c r="B75" s="1">
        <v>74</v>
      </c>
      <c r="C75" s="10">
        <v>312.613068</v>
      </c>
      <c r="D75" s="10">
        <v>314.71804800000001</v>
      </c>
      <c r="E75" s="5">
        <f t="shared" si="5"/>
        <v>2.1049800000000118</v>
      </c>
      <c r="F75">
        <f t="shared" si="4"/>
        <v>313.66555800000003</v>
      </c>
      <c r="G75">
        <f>$G$92</f>
        <v>-3.0169251668911725</v>
      </c>
      <c r="H75">
        <f>$G$93</f>
        <v>4.5898649808446601</v>
      </c>
      <c r="I75">
        <f>$E$88</f>
        <v>0.78646990697674357</v>
      </c>
      <c r="J75">
        <f t="shared" si="6"/>
        <v>0.66884629381026528</v>
      </c>
      <c r="O75">
        <f t="shared" si="7"/>
        <v>1.0067334997012984</v>
      </c>
      <c r="Y75" s="2"/>
    </row>
    <row r="76" spans="2:25" s="10" customFormat="1" x14ac:dyDescent="0.25">
      <c r="B76" s="1">
        <v>75</v>
      </c>
      <c r="C76" s="10">
        <v>312.71234099999998</v>
      </c>
      <c r="D76" s="10">
        <v>314.56457499999999</v>
      </c>
      <c r="E76" s="5">
        <f t="shared" si="5"/>
        <v>1.8522340000000099</v>
      </c>
      <c r="F76">
        <f t="shared" si="4"/>
        <v>313.63845800000001</v>
      </c>
      <c r="G76">
        <f>$G$92</f>
        <v>-3.0169251668911725</v>
      </c>
      <c r="H76">
        <f>$G$93</f>
        <v>4.5898649808446601</v>
      </c>
      <c r="I76">
        <f>$E$88</f>
        <v>0.78646990697674357</v>
      </c>
      <c r="J76">
        <f t="shared" si="6"/>
        <v>0.58882472700557908</v>
      </c>
      <c r="O76">
        <f t="shared" si="7"/>
        <v>1.0059231240893047</v>
      </c>
      <c r="Y76" s="2"/>
    </row>
    <row r="77" spans="2:25" s="10" customFormat="1" x14ac:dyDescent="0.25">
      <c r="B77" s="1">
        <v>76</v>
      </c>
      <c r="C77" s="10">
        <v>312.57629400000002</v>
      </c>
      <c r="D77" s="10">
        <v>314.33221400000002</v>
      </c>
      <c r="E77" s="5">
        <f t="shared" si="5"/>
        <v>1.7559200000000033</v>
      </c>
      <c r="F77">
        <f t="shared" si="4"/>
        <v>313.45425399999999</v>
      </c>
      <c r="G77">
        <f>$G$92</f>
        <v>-3.0169251668911725</v>
      </c>
      <c r="H77">
        <f>$G$93</f>
        <v>4.5898649808446601</v>
      </c>
      <c r="I77">
        <f>$E$88</f>
        <v>0.78646990697674357</v>
      </c>
      <c r="J77">
        <f t="shared" si="6"/>
        <v>0.55861916844450532</v>
      </c>
      <c r="O77">
        <f t="shared" si="7"/>
        <v>1.0056175725213505</v>
      </c>
      <c r="Y77" s="2"/>
    </row>
    <row r="78" spans="2:25" s="10" customFormat="1" x14ac:dyDescent="0.25">
      <c r="B78" s="1">
        <v>77</v>
      </c>
      <c r="C78" s="10">
        <v>312.64163200000002</v>
      </c>
      <c r="D78" s="10">
        <v>314.28677399999998</v>
      </c>
      <c r="E78" s="5">
        <f t="shared" si="5"/>
        <v>1.6451419999999644</v>
      </c>
      <c r="F78">
        <f t="shared" si="4"/>
        <v>313.464203</v>
      </c>
      <c r="G78">
        <f>$G$92</f>
        <v>-3.0169251668911725</v>
      </c>
      <c r="H78">
        <f>$G$93</f>
        <v>4.5898649808446601</v>
      </c>
      <c r="I78">
        <f>$E$88</f>
        <v>0.78646990697674357</v>
      </c>
      <c r="J78">
        <f t="shared" si="6"/>
        <v>0.5234525077405785</v>
      </c>
      <c r="O78">
        <f t="shared" si="7"/>
        <v>1.0052620695122265</v>
      </c>
      <c r="Y78" s="2"/>
    </row>
    <row r="79" spans="2:25" s="10" customFormat="1" x14ac:dyDescent="0.25">
      <c r="B79" s="1">
        <v>78</v>
      </c>
      <c r="C79" s="10">
        <v>295.70092799999998</v>
      </c>
      <c r="D79" s="10">
        <v>297.75183099999998</v>
      </c>
      <c r="E79" s="5">
        <f t="shared" si="5"/>
        <v>2.0509030000000052</v>
      </c>
      <c r="F79">
        <f t="shared" ref="F79:F81" si="8">AVERAGE(C79,D79)</f>
        <v>296.72637950000001</v>
      </c>
      <c r="G79">
        <f t="shared" ref="G79:G81" si="9">$G$92</f>
        <v>-3.0169251668911725</v>
      </c>
      <c r="H79">
        <f t="shared" ref="H79:H81" si="10">$G$93</f>
        <v>4.5898649808446601</v>
      </c>
      <c r="I79">
        <f t="shared" ref="I79:I81" si="11">$E$88</f>
        <v>0.78646990697674357</v>
      </c>
      <c r="J79">
        <f t="shared" ref="J79:J81" si="12">(E79/D79)*100</f>
        <v>0.68879610013212833</v>
      </c>
      <c r="O79">
        <f t="shared" si="7"/>
        <v>1.006935734067091</v>
      </c>
      <c r="Y79" s="2"/>
    </row>
    <row r="80" spans="2:25" s="10" customFormat="1" x14ac:dyDescent="0.25">
      <c r="B80" s="1">
        <v>79</v>
      </c>
      <c r="C80" s="10">
        <v>295.57193000000001</v>
      </c>
      <c r="D80" s="10">
        <v>298.07839999999999</v>
      </c>
      <c r="E80" s="5">
        <f t="shared" si="5"/>
        <v>2.5064699999999789</v>
      </c>
      <c r="F80">
        <f t="shared" si="8"/>
        <v>296.82516499999997</v>
      </c>
      <c r="G80">
        <f t="shared" si="9"/>
        <v>-3.0169251668911725</v>
      </c>
      <c r="H80">
        <f t="shared" si="10"/>
        <v>4.5898649808446601</v>
      </c>
      <c r="I80">
        <f t="shared" si="11"/>
        <v>0.78646990697674357</v>
      </c>
      <c r="J80">
        <f t="shared" si="12"/>
        <v>0.84087609165910004</v>
      </c>
      <c r="O80">
        <f t="shared" si="7"/>
        <v>1.0084800677791019</v>
      </c>
      <c r="Y80" s="2"/>
    </row>
    <row r="81" spans="1:33" s="10" customFormat="1" x14ac:dyDescent="0.25">
      <c r="B81" s="1">
        <v>80</v>
      </c>
      <c r="C81" s="10">
        <v>295.57000699999998</v>
      </c>
      <c r="D81" s="10">
        <v>298.59234600000002</v>
      </c>
      <c r="E81" s="5">
        <f t="shared" si="5"/>
        <v>3.022339000000045</v>
      </c>
      <c r="F81">
        <f t="shared" si="8"/>
        <v>297.08117649999997</v>
      </c>
      <c r="G81">
        <f t="shared" si="9"/>
        <v>-3.0169251668911725</v>
      </c>
      <c r="H81">
        <f t="shared" si="10"/>
        <v>4.5898649808446601</v>
      </c>
      <c r="I81">
        <f t="shared" si="11"/>
        <v>0.78646990697674357</v>
      </c>
      <c r="J81">
        <f t="shared" si="12"/>
        <v>1.0121957379309532</v>
      </c>
      <c r="O81">
        <f t="shared" si="7"/>
        <v>1.0102254590398951</v>
      </c>
      <c r="Y81" s="2"/>
    </row>
    <row r="82" spans="1:33" s="10" customFormat="1" x14ac:dyDescent="0.25">
      <c r="B82" s="1">
        <v>81</v>
      </c>
      <c r="C82" s="10">
        <v>295.75479100000001</v>
      </c>
      <c r="D82" s="10">
        <v>297.35110500000002</v>
      </c>
      <c r="E82" s="5">
        <f t="shared" si="5"/>
        <v>1.5963140000000067</v>
      </c>
      <c r="F82">
        <f t="shared" si="4"/>
        <v>296.55294800000001</v>
      </c>
      <c r="G82">
        <f>$G$92</f>
        <v>-3.0169251668911725</v>
      </c>
      <c r="H82">
        <f>$G$93</f>
        <v>4.5898649808446601</v>
      </c>
      <c r="I82">
        <f>$E$88</f>
        <v>0.78646990697674357</v>
      </c>
      <c r="J82">
        <f t="shared" si="6"/>
        <v>0.53684481851850074</v>
      </c>
      <c r="O82">
        <f t="shared" si="7"/>
        <v>1.0053974239761343</v>
      </c>
      <c r="Y82" s="2"/>
    </row>
    <row r="83" spans="1:33" s="10" customFormat="1" x14ac:dyDescent="0.25">
      <c r="B83" s="1">
        <v>82</v>
      </c>
      <c r="C83" s="10">
        <v>295.76312300000001</v>
      </c>
      <c r="D83" s="10">
        <v>297.71160900000001</v>
      </c>
      <c r="E83" s="5">
        <f t="shared" si="5"/>
        <v>1.9484860000000026</v>
      </c>
      <c r="F83">
        <f t="shared" si="4"/>
        <v>296.73736600000001</v>
      </c>
      <c r="G83">
        <f>$G$92</f>
        <v>-3.0169251668911725</v>
      </c>
      <c r="H83">
        <f>$G$93</f>
        <v>4.5898649808446601</v>
      </c>
      <c r="I83">
        <f>$E$88</f>
        <v>0.78646990697674357</v>
      </c>
      <c r="J83">
        <f t="shared" si="6"/>
        <v>0.65448774622692074</v>
      </c>
      <c r="O83">
        <f t="shared" si="7"/>
        <v>1.0065879950828083</v>
      </c>
      <c r="Y83" s="2"/>
    </row>
    <row r="84" spans="1:33" s="10" customFormat="1" x14ac:dyDescent="0.25">
      <c r="B84" s="1">
        <v>83</v>
      </c>
      <c r="C84" s="10">
        <v>295.37335200000001</v>
      </c>
      <c r="D84" s="10">
        <v>297.74792500000001</v>
      </c>
      <c r="E84" s="5">
        <f t="shared" si="5"/>
        <v>2.374572999999998</v>
      </c>
      <c r="F84">
        <f t="shared" si="4"/>
        <v>296.56063849999998</v>
      </c>
      <c r="G84">
        <f>$G$92</f>
        <v>-3.0169251668911725</v>
      </c>
      <c r="H84">
        <f>$G$93</f>
        <v>4.5898649808446601</v>
      </c>
      <c r="I84">
        <f>$E$88</f>
        <v>0.78646990697674357</v>
      </c>
      <c r="J84">
        <f t="shared" si="6"/>
        <v>0.79751118332730542</v>
      </c>
      <c r="O84">
        <f t="shared" si="7"/>
        <v>1.0080392255561361</v>
      </c>
      <c r="Y84" s="2"/>
    </row>
    <row r="85" spans="1:33" s="10" customFormat="1" x14ac:dyDescent="0.25">
      <c r="B85" s="1">
        <v>84</v>
      </c>
      <c r="C85" s="10">
        <v>295.42346199999997</v>
      </c>
      <c r="D85" s="10">
        <v>299.01895100000002</v>
      </c>
      <c r="E85" s="5">
        <f t="shared" si="5"/>
        <v>3.5954890000000432</v>
      </c>
      <c r="F85">
        <f t="shared" si="4"/>
        <v>297.22120649999999</v>
      </c>
      <c r="G85">
        <f t="shared" ref="G85:G86" si="13">$G$92</f>
        <v>-3.0169251668911725</v>
      </c>
      <c r="H85">
        <f t="shared" ref="H85:H86" si="14">$G$93</f>
        <v>4.5898649808446601</v>
      </c>
      <c r="I85">
        <f t="shared" ref="I85:I86" si="15">$E$88</f>
        <v>0.78646990697674357</v>
      </c>
      <c r="J85">
        <f t="shared" si="6"/>
        <v>1.2024284708296107</v>
      </c>
      <c r="O85">
        <f t="shared" si="7"/>
        <v>1.0121706278020668</v>
      </c>
      <c r="Y85" s="2"/>
    </row>
    <row r="86" spans="1:33" x14ac:dyDescent="0.25">
      <c r="B86" s="1">
        <v>85</v>
      </c>
      <c r="C86">
        <v>295.03747600000003</v>
      </c>
      <c r="D86">
        <v>298.68637100000001</v>
      </c>
      <c r="E86" s="5">
        <f t="shared" si="5"/>
        <v>3.6488949999999818</v>
      </c>
      <c r="F86">
        <f t="shared" si="4"/>
        <v>296.86192349999999</v>
      </c>
      <c r="G86">
        <f t="shared" si="13"/>
        <v>-3.0169251668911725</v>
      </c>
      <c r="H86">
        <f t="shared" si="14"/>
        <v>4.5898649808446601</v>
      </c>
      <c r="I86">
        <f t="shared" si="15"/>
        <v>0.78646990697674357</v>
      </c>
      <c r="J86">
        <f t="shared" si="6"/>
        <v>1.2216476392222066</v>
      </c>
      <c r="O86">
        <f t="shared" si="7"/>
        <v>1.0123675644513714</v>
      </c>
      <c r="Y86" s="5"/>
    </row>
    <row r="87" spans="1:33" x14ac:dyDescent="0.25">
      <c r="B87" s="1">
        <v>86</v>
      </c>
      <c r="C87">
        <v>295.31195100000002</v>
      </c>
      <c r="D87">
        <v>298.38076799999999</v>
      </c>
      <c r="E87" s="5">
        <f>D87-C87</f>
        <v>3.0688169999999673</v>
      </c>
      <c r="F87">
        <f t="shared" si="4"/>
        <v>296.84635950000001</v>
      </c>
      <c r="G87">
        <f>$G$92</f>
        <v>-3.0169251668911725</v>
      </c>
      <c r="H87">
        <f>$G$93</f>
        <v>4.5898649808446601</v>
      </c>
      <c r="I87">
        <f>$E$88</f>
        <v>0.78646990697674357</v>
      </c>
      <c r="J87" s="18">
        <f t="shared" si="6"/>
        <v>1.0284902142218386</v>
      </c>
      <c r="O87">
        <f t="shared" si="7"/>
        <v>1.0103917805886562</v>
      </c>
      <c r="Y87" s="5"/>
    </row>
    <row r="88" spans="1:33" s="9" customFormat="1" x14ac:dyDescent="0.25">
      <c r="B88" s="9">
        <f>COUNT(B2:B87)</f>
        <v>86</v>
      </c>
      <c r="E88" s="14">
        <f>AVERAGE(E2:E87)</f>
        <v>0.78646990697674357</v>
      </c>
      <c r="F88" s="9" t="s">
        <v>0</v>
      </c>
      <c r="J88"/>
    </row>
    <row r="89" spans="1:33" x14ac:dyDescent="0.25">
      <c r="A89" s="2"/>
      <c r="E89" s="2">
        <f>STDEV(E2:E87)</f>
        <v>1.9405076907489369</v>
      </c>
      <c r="F89" t="s">
        <v>1</v>
      </c>
      <c r="G89" s="10"/>
      <c r="H89" s="10"/>
    </row>
    <row r="91" spans="1:33" ht="15.75" thickBot="1" x14ac:dyDescent="0.3">
      <c r="F91" t="s">
        <v>4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7" t="s">
        <v>2</v>
      </c>
      <c r="G92" s="3">
        <f>E88-(1.96*E89)</f>
        <v>-3.0169251668911725</v>
      </c>
      <c r="H92" t="s">
        <v>17</v>
      </c>
      <c r="I92" s="1" t="s">
        <v>24</v>
      </c>
      <c r="J92" s="15">
        <f>E89/E88</f>
        <v>2.4673641973262672</v>
      </c>
      <c r="K92">
        <f>J92*1+0</f>
        <v>2.4673641973262672</v>
      </c>
      <c r="L92">
        <f>E88/800</f>
        <v>9.8308738372092949E-4</v>
      </c>
      <c r="M92" t="s">
        <v>25</v>
      </c>
      <c r="N92">
        <f>Q99</f>
        <v>0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.75" thickBot="1" x14ac:dyDescent="0.3">
      <c r="F93" s="8" t="s">
        <v>3</v>
      </c>
      <c r="G93" s="4">
        <f>E88+(1.96*E89)</f>
        <v>4.5898649808446601</v>
      </c>
      <c r="H93" t="s">
        <v>18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t="s">
        <v>7</v>
      </c>
      <c r="P95">
        <f>(G92-G93)/2</f>
        <v>-3.8033950738679163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F96" s="11" t="s">
        <v>8</v>
      </c>
      <c r="G96">
        <f>((E89)^2)/B88</f>
        <v>4.3785698812276418E-2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F97" s="11" t="s">
        <v>9</v>
      </c>
      <c r="G97">
        <f>((E89)^2)/(2*(B88-1))</f>
        <v>2.2150412340328069E-2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F98" s="12" t="s">
        <v>10</v>
      </c>
      <c r="G98" s="10" t="s">
        <v>11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s="11" t="s">
        <v>14</v>
      </c>
      <c r="F99" s="12" t="s">
        <v>12</v>
      </c>
      <c r="G99" s="10">
        <f>E89/(SQRT(B88))</f>
        <v>0.20925032571605812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13" t="s">
        <v>21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" customHeight="1" x14ac:dyDescent="0.25">
      <c r="F101" s="21" t="s">
        <v>15</v>
      </c>
      <c r="G101" s="3">
        <f>E88+(1.984*G99)</f>
        <v>1.201622553197403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ht="15.75" thickBot="1" x14ac:dyDescent="0.3">
      <c r="F102" s="22"/>
      <c r="G102" s="4">
        <f>E88-(1.984*G99)</f>
        <v>0.37131726075608429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F103" s="23" t="s">
        <v>13</v>
      </c>
      <c r="G103" s="25">
        <f>1.71*G99</f>
        <v>0.3578180569744594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ht="15.75" thickBot="1" x14ac:dyDescent="0.3">
      <c r="F104" s="24"/>
      <c r="G104" s="26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E105" t="s">
        <v>17</v>
      </c>
      <c r="F105" s="27" t="s">
        <v>16</v>
      </c>
      <c r="G105" s="3">
        <f>G92-(1.984*G103)</f>
        <v>-3.7268361919284998</v>
      </c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ht="15.75" thickBot="1" x14ac:dyDescent="0.3">
      <c r="F106" s="28"/>
      <c r="G106" s="4">
        <f>G92+(1.984*G103)</f>
        <v>-2.3070141418538452</v>
      </c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E107" t="s">
        <v>18</v>
      </c>
      <c r="F107" s="27" t="s">
        <v>19</v>
      </c>
      <c r="G107" s="3">
        <f>G93-(1.984*G103)</f>
        <v>3.8799539558073328</v>
      </c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ht="15.75" thickBot="1" x14ac:dyDescent="0.3">
      <c r="F108" s="28"/>
      <c r="G108" s="4">
        <f>G93+(1.984*G103)</f>
        <v>5.2997760058819878</v>
      </c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0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0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17"/>
      <c r="G114" s="17"/>
      <c r="H114" s="17"/>
      <c r="I114" s="17"/>
      <c r="J114" s="17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17"/>
      <c r="G115" s="17"/>
      <c r="H115" s="17"/>
      <c r="I115" s="17"/>
      <c r="J115" s="17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17"/>
      <c r="G118" s="17"/>
      <c r="H118" s="17"/>
      <c r="I118" s="17"/>
      <c r="J118" s="17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17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21:33" x14ac:dyDescent="0.25"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21:33" x14ac:dyDescent="0.25"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21:33" x14ac:dyDescent="0.25"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21:33" x14ac:dyDescent="0.25">
      <c r="AD132" s="10"/>
      <c r="AE132" s="10"/>
    </row>
  </sheetData>
  <mergeCells count="6">
    <mergeCell ref="F110:F111"/>
    <mergeCell ref="F101:F102"/>
    <mergeCell ref="F103:F104"/>
    <mergeCell ref="G103:G104"/>
    <mergeCell ref="F105:F106"/>
    <mergeCell ref="F107:F108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2016-11-14T18:15:29Z</dcterms:modified>
</cp:coreProperties>
</file>